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User\Desktop\LucidTalkN - 2\1BelTel&amp;SUNPollProjects\1-2025Polls\BelTelMay25Trkr\"/>
    </mc:Choice>
  </mc:AlternateContent>
  <xr:revisionPtr revIDLastSave="0" documentId="13_ncr:1_{F0BC1F72-811E-4517-AB64-F42637F050D2}" xr6:coauthVersionLast="47" xr6:coauthVersionMax="47" xr10:uidLastSave="{00000000-0000-0000-0000-000000000000}"/>
  <bookViews>
    <workbookView xWindow="2268" yWindow="1356" windowWidth="19944" windowHeight="10884" xr2:uid="{00000000-000D-0000-FFFF-FFFF00000000}"/>
  </bookViews>
  <sheets>
    <sheet name="FRONTPAGEINTRODUCTION" sheetId="98" r:id="rId1"/>
    <sheet name="Contents" sheetId="94" r:id="rId2"/>
    <sheet name="MAINPollQuestion1" sheetId="4" r:id="rId3"/>
    <sheet name="Q2.1" sheetId="19" r:id="rId4"/>
    <sheet name="Q2.2" sheetId="10" r:id="rId5"/>
    <sheet name="Q2.3" sheetId="9" r:id="rId6"/>
    <sheet name="Q2.4" sheetId="11" r:id="rId7"/>
    <sheet name="Q2.5" sheetId="21" r:id="rId8"/>
    <sheet name="Q2.6" sheetId="20" r:id="rId9"/>
    <sheet name="Q2.7" sheetId="18" r:id="rId10"/>
    <sheet name="Q2.8" sheetId="6" r:id="rId11"/>
    <sheet name="Q2.9" sheetId="12" r:id="rId12"/>
    <sheet name="Q2.10" sheetId="16" r:id="rId13"/>
    <sheet name="Q2.11" sheetId="7" r:id="rId14"/>
    <sheet name="Q2.12" sheetId="15" r:id="rId15"/>
    <sheet name="Q2.13" sheetId="17" r:id="rId16"/>
    <sheet name="Q2.14" sheetId="13" r:id="rId17"/>
    <sheet name="Q2.15" sheetId="8" r:id="rId18"/>
    <sheet name="Q2.16" sheetId="22" r:id="rId19"/>
    <sheet name="Q2.17" sheetId="5" r:id="rId20"/>
    <sheet name="Q2.18" sheetId="14" r:id="rId21"/>
    <sheet name="Q3.1" sheetId="23" r:id="rId22"/>
    <sheet name="Q3.2" sheetId="31" r:id="rId23"/>
    <sheet name="Q3.3" sheetId="32" r:id="rId24"/>
    <sheet name="Q3.4" sheetId="25" r:id="rId25"/>
    <sheet name="Q3.5" sheetId="24" r:id="rId26"/>
    <sheet name="Q3.6" sheetId="29" r:id="rId27"/>
    <sheet name="Q3.7" sheetId="30" r:id="rId28"/>
    <sheet name="Q3.8" sheetId="26" r:id="rId29"/>
    <sheet name="Q3.9" sheetId="27" r:id="rId30"/>
    <sheet name="Q3.10" sheetId="28" r:id="rId31"/>
    <sheet name="Q4" sheetId="33" r:id="rId32"/>
    <sheet name="Q5" sheetId="34" r:id="rId33"/>
    <sheet name="Q6" sheetId="35" r:id="rId34"/>
    <sheet name="Q7" sheetId="36" r:id="rId35"/>
  </sheets>
  <calcPr calcId="181029"/>
</workbook>
</file>

<file path=xl/calcChain.xml><?xml version="1.0" encoding="utf-8"?>
<calcChain xmlns="http://schemas.openxmlformats.org/spreadsheetml/2006/main">
  <c r="C45" i="94" l="1"/>
  <c r="C43" i="94"/>
  <c r="C41" i="94"/>
  <c r="C39" i="94"/>
  <c r="C37" i="94"/>
  <c r="C36" i="94"/>
  <c r="C35" i="94"/>
  <c r="C34" i="94"/>
  <c r="C33" i="94"/>
  <c r="C32" i="94"/>
  <c r="C31" i="94"/>
  <c r="C30" i="94"/>
  <c r="C29" i="94"/>
  <c r="C28" i="94"/>
  <c r="C26" i="94"/>
  <c r="C25" i="94"/>
  <c r="C24" i="94"/>
  <c r="C23" i="94"/>
  <c r="C22" i="94"/>
  <c r="C21" i="94"/>
  <c r="C20" i="94"/>
  <c r="C19" i="94"/>
  <c r="C18" i="94"/>
  <c r="C17" i="94"/>
  <c r="C16" i="94"/>
  <c r="C15" i="94"/>
  <c r="C14" i="94"/>
  <c r="C13" i="94"/>
  <c r="C12" i="94"/>
  <c r="C11" i="94"/>
  <c r="C10" i="94"/>
  <c r="C9" i="94"/>
  <c r="C7" i="94"/>
  <c r="A1" i="28"/>
  <c r="A1" i="27"/>
  <c r="A1" i="26"/>
  <c r="A1" i="30"/>
  <c r="A1" i="29"/>
  <c r="A1" i="24"/>
  <c r="A1" i="25"/>
  <c r="A1" i="32"/>
  <c r="A1" i="31"/>
  <c r="A1" i="23"/>
  <c r="A1" i="14"/>
  <c r="A1" i="5"/>
  <c r="A1" i="22"/>
  <c r="A1" i="8"/>
  <c r="A1" i="13"/>
  <c r="A1" i="17"/>
  <c r="A1" i="15"/>
  <c r="A1" i="7"/>
  <c r="A1" i="16"/>
  <c r="A1" i="12"/>
  <c r="A1" i="6"/>
  <c r="A1" i="18"/>
  <c r="A1" i="20"/>
  <c r="A1" i="21"/>
  <c r="A1" i="11"/>
  <c r="A1" i="9"/>
  <c r="A1" i="10"/>
  <c r="C38" i="4"/>
  <c r="D38" i="4"/>
  <c r="A1" i="36"/>
  <c r="A1" i="35"/>
  <c r="A1" i="34"/>
  <c r="A1" i="33"/>
  <c r="A1" i="19"/>
  <c r="A1" i="4"/>
  <c r="C5" i="94"/>
</calcChain>
</file>

<file path=xl/sharedStrings.xml><?xml version="1.0" encoding="utf-8"?>
<sst xmlns="http://schemas.openxmlformats.org/spreadsheetml/2006/main" count="9715" uniqueCount="684">
  <si>
    <t>Contents</t>
  </si>
  <si>
    <t>Total/%</t>
  </si>
  <si>
    <t>Female</t>
  </si>
  <si>
    <t>Male</t>
  </si>
  <si>
    <t>Sinn Fein</t>
  </si>
  <si>
    <t>DUP</t>
  </si>
  <si>
    <t>Alliance</t>
  </si>
  <si>
    <t>UUP</t>
  </si>
  <si>
    <t>SDLP</t>
  </si>
  <si>
    <t>TUV</t>
  </si>
  <si>
    <t>Green</t>
  </si>
  <si>
    <t>Aontu</t>
  </si>
  <si>
    <t>PBP</t>
  </si>
  <si>
    <t>Catholic</t>
  </si>
  <si>
    <t>No Religion</t>
  </si>
  <si>
    <t>Protestant</t>
  </si>
  <si>
    <t>Unweighted</t>
  </si>
  <si>
    <t>1050</t>
  </si>
  <si>
    <t>405</t>
  </si>
  <si>
    <t>645</t>
  </si>
  <si>
    <t>263</t>
  </si>
  <si>
    <t>179</t>
  </si>
  <si>
    <t>190</t>
  </si>
  <si>
    <t>181</t>
  </si>
  <si>
    <t>237</t>
  </si>
  <si>
    <t>439</t>
  </si>
  <si>
    <t>281</t>
  </si>
  <si>
    <t>330</t>
  </si>
  <si>
    <t>161</t>
  </si>
  <si>
    <t>309</t>
  </si>
  <si>
    <t>124</t>
  </si>
  <si>
    <t>319</t>
  </si>
  <si>
    <t>137</t>
  </si>
  <si>
    <t>200</t>
  </si>
  <si>
    <t>110</t>
  </si>
  <si>
    <t>191</t>
  </si>
  <si>
    <t>147</t>
  </si>
  <si>
    <t>139</t>
  </si>
  <si>
    <t>38</t>
  </si>
  <si>
    <t>22</t>
  </si>
  <si>
    <t>17</t>
  </si>
  <si>
    <t>20</t>
  </si>
  <si>
    <t>56</t>
  </si>
  <si>
    <t>361</t>
  </si>
  <si>
    <t>1</t>
  </si>
  <si>
    <t>227</t>
  </si>
  <si>
    <t>46</t>
  </si>
  <si>
    <t>415</t>
  </si>
  <si>
    <t>379</t>
  </si>
  <si>
    <t>208</t>
  </si>
  <si>
    <t>49</t>
  </si>
  <si>
    <t>414</t>
  </si>
  <si>
    <t>Weighted</t>
  </si>
  <si>
    <t>515</t>
  </si>
  <si>
    <t>536</t>
  </si>
  <si>
    <t>275</t>
  </si>
  <si>
    <t>211</t>
  </si>
  <si>
    <t>174</t>
  </si>
  <si>
    <t>400</t>
  </si>
  <si>
    <t>404</t>
  </si>
  <si>
    <t>246</t>
  </si>
  <si>
    <t>205</t>
  </si>
  <si>
    <t>243</t>
  </si>
  <si>
    <t>154</t>
  </si>
  <si>
    <t>266</t>
  </si>
  <si>
    <t>182</t>
  </si>
  <si>
    <t>265</t>
  </si>
  <si>
    <t>220</t>
  </si>
  <si>
    <t>121</t>
  </si>
  <si>
    <t>96</t>
  </si>
  <si>
    <t>86</t>
  </si>
  <si>
    <t>21</t>
  </si>
  <si>
    <t>12</t>
  </si>
  <si>
    <t>35</t>
  </si>
  <si>
    <t>395</t>
  </si>
  <si>
    <t>0</t>
  </si>
  <si>
    <t>183</t>
  </si>
  <si>
    <t>26</t>
  </si>
  <si>
    <t>444</t>
  </si>
  <si>
    <t>377</t>
  </si>
  <si>
    <t>218</t>
  </si>
  <si>
    <t>15</t>
  </si>
  <si>
    <t>440</t>
  </si>
  <si>
    <t>112</t>
  </si>
  <si>
    <t>57</t>
  </si>
  <si>
    <t>41</t>
  </si>
  <si>
    <t>52</t>
  </si>
  <si>
    <t>74</t>
  </si>
  <si>
    <t>42</t>
  </si>
  <si>
    <t>123</t>
  </si>
  <si>
    <t>95</t>
  </si>
  <si>
    <t>47</t>
  </si>
  <si>
    <t>53</t>
  </si>
  <si>
    <t>44</t>
  </si>
  <si>
    <t>37</t>
  </si>
  <si>
    <t>19</t>
  </si>
  <si>
    <t>25</t>
  </si>
  <si>
    <t>2</t>
  </si>
  <si>
    <t>5</t>
  </si>
  <si>
    <t>3</t>
  </si>
  <si>
    <t>4</t>
  </si>
  <si>
    <t>101</t>
  </si>
  <si>
    <t>48</t>
  </si>
  <si>
    <t>98</t>
  </si>
  <si>
    <t>58</t>
  </si>
  <si>
    <t>104</t>
  </si>
  <si>
    <t>25%</t>
  </si>
  <si>
    <t>22%</t>
  </si>
  <si>
    <t>29%</t>
  </si>
  <si>
    <t>21%</t>
  </si>
  <si>
    <t>20%</t>
  </si>
  <si>
    <t>43%</t>
  </si>
  <si>
    <t>31%</t>
  </si>
  <si>
    <t>24%</t>
  </si>
  <si>
    <t>19%</t>
  </si>
  <si>
    <t>0%</t>
  </si>
  <si>
    <t>100%</t>
  </si>
  <si>
    <t>28%</t>
  </si>
  <si>
    <t>11%</t>
  </si>
  <si>
    <t>27%</t>
  </si>
  <si>
    <t>4%</t>
  </si>
  <si>
    <t>8%</t>
  </si>
  <si>
    <t>12%</t>
  </si>
  <si>
    <t>26%</t>
  </si>
  <si>
    <t>16%</t>
  </si>
  <si>
    <t>35%</t>
  </si>
  <si>
    <t>132</t>
  </si>
  <si>
    <t>59</t>
  </si>
  <si>
    <t>24</t>
  </si>
  <si>
    <t>90</t>
  </si>
  <si>
    <t>91</t>
  </si>
  <si>
    <t>63</t>
  </si>
  <si>
    <t>72</t>
  </si>
  <si>
    <t>54</t>
  </si>
  <si>
    <t>34</t>
  </si>
  <si>
    <t>7</t>
  </si>
  <si>
    <t>10</t>
  </si>
  <si>
    <t>33</t>
  </si>
  <si>
    <t>64</t>
  </si>
  <si>
    <t>136</t>
  </si>
  <si>
    <t>78</t>
  </si>
  <si>
    <t>126</t>
  </si>
  <si>
    <t>23%</t>
  </si>
  <si>
    <t>33%</t>
  </si>
  <si>
    <t>14%</t>
  </si>
  <si>
    <t>9%</t>
  </si>
  <si>
    <t>39%</t>
  </si>
  <si>
    <t>10%</t>
  </si>
  <si>
    <t>2%</t>
  </si>
  <si>
    <t>1%</t>
  </si>
  <si>
    <t>55%</t>
  </si>
  <si>
    <t>37%</t>
  </si>
  <si>
    <t>36%</t>
  </si>
  <si>
    <t>102</t>
  </si>
  <si>
    <t>103</t>
  </si>
  <si>
    <t>84</t>
  </si>
  <si>
    <t>73</t>
  </si>
  <si>
    <t>77</t>
  </si>
  <si>
    <t>55</t>
  </si>
  <si>
    <t>23</t>
  </si>
  <si>
    <t>14</t>
  </si>
  <si>
    <t>6</t>
  </si>
  <si>
    <t>80</t>
  </si>
  <si>
    <t>39</t>
  </si>
  <si>
    <t>75</t>
  </si>
  <si>
    <t>89</t>
  </si>
  <si>
    <t>7%</t>
  </si>
  <si>
    <t>18%</t>
  </si>
  <si>
    <t>17%</t>
  </si>
  <si>
    <t>79%</t>
  </si>
  <si>
    <t>3%</t>
  </si>
  <si>
    <t>15%</t>
  </si>
  <si>
    <t>13%</t>
  </si>
  <si>
    <t>82</t>
  </si>
  <si>
    <t>100</t>
  </si>
  <si>
    <t>45</t>
  </si>
  <si>
    <t>29</t>
  </si>
  <si>
    <t>68</t>
  </si>
  <si>
    <t>51</t>
  </si>
  <si>
    <t>13</t>
  </si>
  <si>
    <t>9</t>
  </si>
  <si>
    <t>115</t>
  </si>
  <si>
    <t>42%</t>
  </si>
  <si>
    <t>30%</t>
  </si>
  <si>
    <t>87</t>
  </si>
  <si>
    <t>67</t>
  </si>
  <si>
    <t>32</t>
  </si>
  <si>
    <t>43</t>
  </si>
  <si>
    <t>30</t>
  </si>
  <si>
    <t>18</t>
  </si>
  <si>
    <t>66</t>
  </si>
  <si>
    <t>58%</t>
  </si>
  <si>
    <t>Gender</t>
  </si>
  <si>
    <t>1052</t>
  </si>
  <si>
    <t>513</t>
  </si>
  <si>
    <t>534</t>
  </si>
  <si>
    <t>213</t>
  </si>
  <si>
    <t>178</t>
  </si>
  <si>
    <t>172</t>
  </si>
  <si>
    <t>210</t>
  </si>
  <si>
    <t>399</t>
  </si>
  <si>
    <t>247</t>
  </si>
  <si>
    <t>206</t>
  </si>
  <si>
    <t>242</t>
  </si>
  <si>
    <t>153</t>
  </si>
  <si>
    <t>264</t>
  </si>
  <si>
    <t>219</t>
  </si>
  <si>
    <t>16</t>
  </si>
  <si>
    <t>11</t>
  </si>
  <si>
    <t>394</t>
  </si>
  <si>
    <t>27</t>
  </si>
  <si>
    <t>446</t>
  </si>
  <si>
    <t>378</t>
  </si>
  <si>
    <t>Sinn Féin</t>
  </si>
  <si>
    <t>251</t>
  </si>
  <si>
    <t>118</t>
  </si>
  <si>
    <t>97</t>
  </si>
  <si>
    <t>111</t>
  </si>
  <si>
    <t>69</t>
  </si>
  <si>
    <t>221</t>
  </si>
  <si>
    <t>232</t>
  </si>
  <si>
    <t>Sinn Féin %</t>
  </si>
  <si>
    <t>34%</t>
  </si>
  <si>
    <t>38%</t>
  </si>
  <si>
    <t>83%</t>
  </si>
  <si>
    <t>5%</t>
  </si>
  <si>
    <t>6%</t>
  </si>
  <si>
    <t>59%</t>
  </si>
  <si>
    <t>184</t>
  </si>
  <si>
    <t>125</t>
  </si>
  <si>
    <t>36</t>
  </si>
  <si>
    <t>143</t>
  </si>
  <si>
    <t>180</t>
  </si>
  <si>
    <t>167</t>
  </si>
  <si>
    <t>DUP %</t>
  </si>
  <si>
    <t>65%</t>
  </si>
  <si>
    <t>40%</t>
  </si>
  <si>
    <t>81</t>
  </si>
  <si>
    <t>92</t>
  </si>
  <si>
    <t>UUP %</t>
  </si>
  <si>
    <t>67%</t>
  </si>
  <si>
    <t>Alliance Party</t>
  </si>
  <si>
    <t>28</t>
  </si>
  <si>
    <t>40</t>
  </si>
  <si>
    <t>Alliance Party %</t>
  </si>
  <si>
    <t>53%</t>
  </si>
  <si>
    <t>31</t>
  </si>
  <si>
    <t>119</t>
  </si>
  <si>
    <t>114</t>
  </si>
  <si>
    <t>TUV %</t>
  </si>
  <si>
    <t>107</t>
  </si>
  <si>
    <t>93</t>
  </si>
  <si>
    <t>83</t>
  </si>
  <si>
    <t>SDLP %</t>
  </si>
  <si>
    <t>Green Party</t>
  </si>
  <si>
    <t>Green Party %</t>
  </si>
  <si>
    <t>88%</t>
  </si>
  <si>
    <t>Don't Know (currently) - But I would vote</t>
  </si>
  <si>
    <t>8</t>
  </si>
  <si>
    <t>Don't Know (currently) - But I would vote %</t>
  </si>
  <si>
    <t>Aontú</t>
  </si>
  <si>
    <t>Aontú %</t>
  </si>
  <si>
    <t>78%</t>
  </si>
  <si>
    <t>None - I wouldn't vote/I would spoil my vote</t>
  </si>
  <si>
    <t>None - I wouldn't vote/I would spoil my vote %</t>
  </si>
  <si>
    <t>People Before Profit (PBP)</t>
  </si>
  <si>
    <t>People Before Profit (PBP) %</t>
  </si>
  <si>
    <t>57%</t>
  </si>
  <si>
    <t>Other-Neutral: Indeps (Not Unst/Nat)</t>
  </si>
  <si>
    <t>Other-Neutral: Indeps (Not Unst/Nat) %</t>
  </si>
  <si>
    <t>Other-Unionist: PUP, NI Cons, Indep Unsts etc.</t>
  </si>
  <si>
    <t>Other-Unionist: PUP, NI Cons, Indep Unsts etc. %</t>
  </si>
  <si>
    <t>Other-Nat/Rep: IRSP, Workers Party etc.</t>
  </si>
  <si>
    <t>Other-Nat/Rep: IRSP, Workers Party etc. %</t>
  </si>
  <si>
    <t>514</t>
  </si>
  <si>
    <t>535</t>
  </si>
  <si>
    <t>276</t>
  </si>
  <si>
    <t>173</t>
  </si>
  <si>
    <t>445</t>
  </si>
  <si>
    <t>No</t>
  </si>
  <si>
    <t>974</t>
  </si>
  <si>
    <t>470</t>
  </si>
  <si>
    <t>504</t>
  </si>
  <si>
    <t>252</t>
  </si>
  <si>
    <t>195</t>
  </si>
  <si>
    <t>166</t>
  </si>
  <si>
    <t>201</t>
  </si>
  <si>
    <t>364</t>
  </si>
  <si>
    <t>233</t>
  </si>
  <si>
    <t>188</t>
  </si>
  <si>
    <t>224</t>
  </si>
  <si>
    <t>253</t>
  </si>
  <si>
    <t>162</t>
  </si>
  <si>
    <t>340</t>
  </si>
  <si>
    <t>165</t>
  </si>
  <si>
    <t>443</t>
  </si>
  <si>
    <t>326</t>
  </si>
  <si>
    <t>198</t>
  </si>
  <si>
    <t>437</t>
  </si>
  <si>
    <t>No %</t>
  </si>
  <si>
    <t>93%</t>
  </si>
  <si>
    <t>91%</t>
  </si>
  <si>
    <t>94%</t>
  </si>
  <si>
    <t>92%</t>
  </si>
  <si>
    <t>95%</t>
  </si>
  <si>
    <t>96%</t>
  </si>
  <si>
    <t>89%</t>
  </si>
  <si>
    <t>99%</t>
  </si>
  <si>
    <t>98%</t>
  </si>
  <si>
    <t>86%</t>
  </si>
  <si>
    <t>90%</t>
  </si>
  <si>
    <t>97%</t>
  </si>
  <si>
    <t>Yes</t>
  </si>
  <si>
    <t>76</t>
  </si>
  <si>
    <t>Yes %</t>
  </si>
  <si>
    <t>841</t>
  </si>
  <si>
    <t>441</t>
  </si>
  <si>
    <t>177</t>
  </si>
  <si>
    <t>142</t>
  </si>
  <si>
    <t>134</t>
  </si>
  <si>
    <t>328</t>
  </si>
  <si>
    <t>317</t>
  </si>
  <si>
    <t>196</t>
  </si>
  <si>
    <t>133</t>
  </si>
  <si>
    <t>149</t>
  </si>
  <si>
    <t>135</t>
  </si>
  <si>
    <t>94</t>
  </si>
  <si>
    <t>241</t>
  </si>
  <si>
    <t>372</t>
  </si>
  <si>
    <t>199</t>
  </si>
  <si>
    <t>258</t>
  </si>
  <si>
    <t>80%</t>
  </si>
  <si>
    <t>75%</t>
  </si>
  <si>
    <t>85%</t>
  </si>
  <si>
    <t>84%</t>
  </si>
  <si>
    <t>73%</t>
  </si>
  <si>
    <t>82%</t>
  </si>
  <si>
    <t>81%</t>
  </si>
  <si>
    <t>48%</t>
  </si>
  <si>
    <t>54%</t>
  </si>
  <si>
    <t>209</t>
  </si>
  <si>
    <t>71</t>
  </si>
  <si>
    <t>113</t>
  </si>
  <si>
    <t>50</t>
  </si>
  <si>
    <t>204</t>
  </si>
  <si>
    <t>52%</t>
  </si>
  <si>
    <t>46%</t>
  </si>
  <si>
    <t>41%</t>
  </si>
  <si>
    <t>212</t>
  </si>
  <si>
    <t>244</t>
  </si>
  <si>
    <t>904</t>
  </si>
  <si>
    <t>434</t>
  </si>
  <si>
    <t>176</t>
  </si>
  <si>
    <t>160</t>
  </si>
  <si>
    <t>155</t>
  </si>
  <si>
    <t>194</t>
  </si>
  <si>
    <t>341</t>
  </si>
  <si>
    <t>344</t>
  </si>
  <si>
    <t>226</t>
  </si>
  <si>
    <t>145</t>
  </si>
  <si>
    <t>85</t>
  </si>
  <si>
    <t>268</t>
  </si>
  <si>
    <t>435</t>
  </si>
  <si>
    <t>257</t>
  </si>
  <si>
    <t>197</t>
  </si>
  <si>
    <t>438</t>
  </si>
  <si>
    <t>61%</t>
  </si>
  <si>
    <t>68%</t>
  </si>
  <si>
    <t>146</t>
  </si>
  <si>
    <t>61</t>
  </si>
  <si>
    <t>127</t>
  </si>
  <si>
    <t>32%</t>
  </si>
  <si>
    <t>951</t>
  </si>
  <si>
    <t>485</t>
  </si>
  <si>
    <t>466</t>
  </si>
  <si>
    <t>359</t>
  </si>
  <si>
    <t>239</t>
  </si>
  <si>
    <t>157</t>
  </si>
  <si>
    <t>192</t>
  </si>
  <si>
    <t>310</t>
  </si>
  <si>
    <t>300</t>
  </si>
  <si>
    <t>87%</t>
  </si>
  <si>
    <t>72%</t>
  </si>
  <si>
    <t>60%</t>
  </si>
  <si>
    <t>99</t>
  </si>
  <si>
    <t>140</t>
  </si>
  <si>
    <t>603</t>
  </si>
  <si>
    <t>295</t>
  </si>
  <si>
    <t>308</t>
  </si>
  <si>
    <t>105</t>
  </si>
  <si>
    <t>261</t>
  </si>
  <si>
    <t>131</t>
  </si>
  <si>
    <t>116</t>
  </si>
  <si>
    <t>148</t>
  </si>
  <si>
    <t>170</t>
  </si>
  <si>
    <t>108</t>
  </si>
  <si>
    <t>249</t>
  </si>
  <si>
    <t>109</t>
  </si>
  <si>
    <t>229</t>
  </si>
  <si>
    <t>63%</t>
  </si>
  <si>
    <t>56%</t>
  </si>
  <si>
    <t>50%</t>
  </si>
  <si>
    <t>64%</t>
  </si>
  <si>
    <t>51%</t>
  </si>
  <si>
    <t>62%</t>
  </si>
  <si>
    <t>49%</t>
  </si>
  <si>
    <t>66%</t>
  </si>
  <si>
    <t>447</t>
  </si>
  <si>
    <t>228</t>
  </si>
  <si>
    <t>106</t>
  </si>
  <si>
    <t>189</t>
  </si>
  <si>
    <t>144</t>
  </si>
  <si>
    <t>130</t>
  </si>
  <si>
    <t>70</t>
  </si>
  <si>
    <t>216</t>
  </si>
  <si>
    <t>44%</t>
  </si>
  <si>
    <t>47%</t>
  </si>
  <si>
    <t>539</t>
  </si>
  <si>
    <t>250</t>
  </si>
  <si>
    <t>289</t>
  </si>
  <si>
    <t>225</t>
  </si>
  <si>
    <t>122</t>
  </si>
  <si>
    <t>175</t>
  </si>
  <si>
    <t>45%</t>
  </si>
  <si>
    <t>511</t>
  </si>
  <si>
    <t>214</t>
  </si>
  <si>
    <t>117</t>
  </si>
  <si>
    <t>215</t>
  </si>
  <si>
    <t>202</t>
  </si>
  <si>
    <t>76%</t>
  </si>
  <si>
    <t>717</t>
  </si>
  <si>
    <t>333</t>
  </si>
  <si>
    <t>384</t>
  </si>
  <si>
    <t>256</t>
  </si>
  <si>
    <t>305</t>
  </si>
  <si>
    <t>156</t>
  </si>
  <si>
    <t>267</t>
  </si>
  <si>
    <t>307</t>
  </si>
  <si>
    <t>70%</t>
  </si>
  <si>
    <t>74%</t>
  </si>
  <si>
    <t>77%</t>
  </si>
  <si>
    <t>71%</t>
  </si>
  <si>
    <t>151</t>
  </si>
  <si>
    <t>128</t>
  </si>
  <si>
    <t>79</t>
  </si>
  <si>
    <t>120</t>
  </si>
  <si>
    <t>845</t>
  </si>
  <si>
    <t>402</t>
  </si>
  <si>
    <t>314</t>
  </si>
  <si>
    <t>297</t>
  </si>
  <si>
    <t>357</t>
  </si>
  <si>
    <t>60</t>
  </si>
  <si>
    <t>938</t>
  </si>
  <si>
    <t>493</t>
  </si>
  <si>
    <t>168</t>
  </si>
  <si>
    <t>363</t>
  </si>
  <si>
    <t>368</t>
  </si>
  <si>
    <t>207</t>
  </si>
  <si>
    <t>240</t>
  </si>
  <si>
    <t>349</t>
  </si>
  <si>
    <t>164</t>
  </si>
  <si>
    <t>403</t>
  </si>
  <si>
    <t>334</t>
  </si>
  <si>
    <t>1026</t>
  </si>
  <si>
    <t>512</t>
  </si>
  <si>
    <t>391</t>
  </si>
  <si>
    <t>393</t>
  </si>
  <si>
    <t>389</t>
  </si>
  <si>
    <t>433</t>
  </si>
  <si>
    <t>425</t>
  </si>
  <si>
    <t>906</t>
  </si>
  <si>
    <t>456</t>
  </si>
  <si>
    <t>450</t>
  </si>
  <si>
    <t>159</t>
  </si>
  <si>
    <t>169</t>
  </si>
  <si>
    <t>231</t>
  </si>
  <si>
    <t>138</t>
  </si>
  <si>
    <t>376</t>
  </si>
  <si>
    <t>312</t>
  </si>
  <si>
    <t>69%</t>
  </si>
  <si>
    <t>858</t>
  </si>
  <si>
    <t>397</t>
  </si>
  <si>
    <t>461</t>
  </si>
  <si>
    <t>150</t>
  </si>
  <si>
    <t>324</t>
  </si>
  <si>
    <t>335</t>
  </si>
  <si>
    <t>187</t>
  </si>
  <si>
    <t>290</t>
  </si>
  <si>
    <t>428</t>
  </si>
  <si>
    <t>287</t>
  </si>
  <si>
    <t>409</t>
  </si>
  <si>
    <t>65</t>
  </si>
  <si>
    <t>900</t>
  </si>
  <si>
    <t>462</t>
  </si>
  <si>
    <t>320</t>
  </si>
  <si>
    <t>367</t>
  </si>
  <si>
    <t>429</t>
  </si>
  <si>
    <t>316</t>
  </si>
  <si>
    <t>417</t>
  </si>
  <si>
    <t>62</t>
  </si>
  <si>
    <t>814</t>
  </si>
  <si>
    <t>412</t>
  </si>
  <si>
    <t>152</t>
  </si>
  <si>
    <t>185</t>
  </si>
  <si>
    <t>298</t>
  </si>
  <si>
    <t>141</t>
  </si>
  <si>
    <t>296</t>
  </si>
  <si>
    <t>348</t>
  </si>
  <si>
    <t>236</t>
  </si>
  <si>
    <t>88</t>
  </si>
  <si>
    <t>743</t>
  </si>
  <si>
    <t>163</t>
  </si>
  <si>
    <t>291</t>
  </si>
  <si>
    <t>283</t>
  </si>
  <si>
    <t>294</t>
  </si>
  <si>
    <t>810</t>
  </si>
  <si>
    <t>387</t>
  </si>
  <si>
    <t>423</t>
  </si>
  <si>
    <t>129</t>
  </si>
  <si>
    <t>186</t>
  </si>
  <si>
    <t>327</t>
  </si>
  <si>
    <t>303</t>
  </si>
  <si>
    <t>791</t>
  </si>
  <si>
    <t>401</t>
  </si>
  <si>
    <t>285</t>
  </si>
  <si>
    <t>234</t>
  </si>
  <si>
    <t>356</t>
  </si>
  <si>
    <t>259</t>
  </si>
  <si>
    <t>171</t>
  </si>
  <si>
    <t>366</t>
  </si>
  <si>
    <t>406</t>
  </si>
  <si>
    <t>542</t>
  </si>
  <si>
    <t>304</t>
  </si>
  <si>
    <t>238</t>
  </si>
  <si>
    <t>508</t>
  </si>
  <si>
    <t>839</t>
  </si>
  <si>
    <t>222</t>
  </si>
  <si>
    <t>337</t>
  </si>
  <si>
    <t>392</t>
  </si>
  <si>
    <t>375</t>
  </si>
  <si>
    <t>829</t>
  </si>
  <si>
    <t>426</t>
  </si>
  <si>
    <t>286</t>
  </si>
  <si>
    <t>351</t>
  </si>
  <si>
    <t>260</t>
  </si>
  <si>
    <t>888</t>
  </si>
  <si>
    <t>454</t>
  </si>
  <si>
    <t>217</t>
  </si>
  <si>
    <t>350</t>
  </si>
  <si>
    <t>427</t>
  </si>
  <si>
    <t>923</t>
  </si>
  <si>
    <t>474</t>
  </si>
  <si>
    <t>449</t>
  </si>
  <si>
    <t>235</t>
  </si>
  <si>
    <t>371</t>
  </si>
  <si>
    <t>952</t>
  </si>
  <si>
    <t>473</t>
  </si>
  <si>
    <t>479</t>
  </si>
  <si>
    <t>358</t>
  </si>
  <si>
    <t>373</t>
  </si>
  <si>
    <t>338</t>
  </si>
  <si>
    <t>848</t>
  </si>
  <si>
    <t>420</t>
  </si>
  <si>
    <t>321</t>
  </si>
  <si>
    <t>872</t>
  </si>
  <si>
    <t>322</t>
  </si>
  <si>
    <t>374</t>
  </si>
  <si>
    <t>782</t>
  </si>
  <si>
    <t>269</t>
  </si>
  <si>
    <t>380</t>
  </si>
  <si>
    <t>245</t>
  </si>
  <si>
    <t>821</t>
  </si>
  <si>
    <t>223</t>
  </si>
  <si>
    <t>313</t>
  </si>
  <si>
    <t>193</t>
  </si>
  <si>
    <t>419</t>
  </si>
  <si>
    <t>274</t>
  </si>
  <si>
    <t>YES</t>
  </si>
  <si>
    <t>751</t>
  </si>
  <si>
    <t>353</t>
  </si>
  <si>
    <t>398</t>
  </si>
  <si>
    <t>280</t>
  </si>
  <si>
    <t>421</t>
  </si>
  <si>
    <t>410</t>
  </si>
  <si>
    <t>YES %</t>
  </si>
  <si>
    <t>NO</t>
  </si>
  <si>
    <t>NO %</t>
  </si>
  <si>
    <t>Don't Know/Not sure/No Opinion</t>
  </si>
  <si>
    <t>Don't Know/Not sure/No Opinion %</t>
  </si>
  <si>
    <t>1049</t>
  </si>
  <si>
    <t>527</t>
  </si>
  <si>
    <t>279</t>
  </si>
  <si>
    <t>248</t>
  </si>
  <si>
    <t>453</t>
  </si>
  <si>
    <t>388</t>
  </si>
  <si>
    <t>520</t>
  </si>
  <si>
    <t>416</t>
  </si>
  <si>
    <t>476</t>
  </si>
  <si>
    <t>343</t>
  </si>
  <si>
    <t>325</t>
  </si>
  <si>
    <t>545</t>
  </si>
  <si>
    <t xml:space="preserve">This is a ‘Contents’ page with ‘live’ links to each of the poll question results, – and to return to this ‘Contents’ page, there is a ‘Return to Contents’ button at the top left of each table. So this should allow easy navigation around the poll results tables. </t>
  </si>
  <si>
    <t>Question wording in the 'Contents' maybe a shortened version of the actual poll question used in the poll-survey. Please see the actual poll question results page for each poll question, for the full exact wording of the applicable poll question.</t>
  </si>
  <si>
    <t>NI Constitutional VOTING BLOCK</t>
  </si>
  <si>
    <t>18-34 years age-group</t>
  </si>
  <si>
    <t>35-44 years age-group</t>
  </si>
  <si>
    <t>45-54 years age-group</t>
  </si>
  <si>
    <t>55-64 years age-group</t>
  </si>
  <si>
    <t>65+ years age-group</t>
  </si>
  <si>
    <t>ABC1 i.e. "Middle Class"</t>
  </si>
  <si>
    <t>C2DE i.e. "Working Class"</t>
  </si>
  <si>
    <t xml:space="preserve">Others - Retired, Students, Non-Salaried etc. </t>
  </si>
  <si>
    <t>Others e.g. IRSP, NI Cons, Workers party, Independents</t>
  </si>
  <si>
    <t>Non-Voters at the 2022 NIA election</t>
  </si>
  <si>
    <t>NATIONALIST/ REPUBLICAN</t>
  </si>
  <si>
    <t>Undetermined/ Unidentified</t>
  </si>
  <si>
    <t>UNIONIST</t>
  </si>
  <si>
    <r>
      <t xml:space="preserve">QUESTION 1. NI ASSEMBLY ELECTION: If a NI Assembly Election were to be held tomorrow which political party would you vote for as FIRST PREFERENCE? </t>
    </r>
    <r>
      <rPr>
        <b/>
        <sz val="20"/>
        <color rgb="FF0070C0"/>
        <rFont val="Bahnschrift"/>
        <family val="2"/>
      </rPr>
      <t>- Base Results exc. Don't Know/Undecideds</t>
    </r>
  </si>
  <si>
    <t>Age-Group - By six separate age-groups</t>
  </si>
  <si>
    <t>Socio-Economic Group - Social Grade</t>
  </si>
  <si>
    <t>NI Region - Residence Area (see description in Front-Page Introduction)</t>
  </si>
  <si>
    <t>2022 NI Assembly Election Past-Vote: CNR = Catholic/Nationalist/Republican, PUL = Protestant/Unionist/Loyalist</t>
  </si>
  <si>
    <t>Community-Religion</t>
  </si>
  <si>
    <r>
      <t xml:space="preserve">Total/% </t>
    </r>
    <r>
      <rPr>
        <b/>
        <sz val="9"/>
        <color rgb="FFFFFFFF"/>
        <rFont val="Arial Narrow"/>
        <family val="2"/>
      </rPr>
      <t>- exc.   Don't Knows/Non-Voters - to one decimal place as forecast by LT internal modeling</t>
    </r>
  </si>
  <si>
    <r>
      <t xml:space="preserve">Total/% </t>
    </r>
    <r>
      <rPr>
        <b/>
        <sz val="9"/>
        <color rgb="FFFFFFFF"/>
        <rFont val="Arial Narrow"/>
        <family val="2"/>
      </rPr>
      <t xml:space="preserve">- exc.   Don't Knows/Non-Voters + final percentage rounding and 'Likelihood to vote' weightings applied </t>
    </r>
  </si>
  <si>
    <r>
      <rPr>
        <b/>
        <sz val="14"/>
        <color rgb="FFFFFFFF"/>
        <rFont val="Arial Narrow"/>
        <family val="2"/>
      </rPr>
      <t>BELFAST</t>
    </r>
    <r>
      <rPr>
        <sz val="14"/>
        <color rgb="FFFFFFFF"/>
        <rFont val="Arial Narrow"/>
        <family val="2"/>
      </rPr>
      <t xml:space="preserve"> </t>
    </r>
    <r>
      <rPr>
        <sz val="11"/>
        <color rgb="FFFFFFFF"/>
        <rFont val="Arial Narrow"/>
        <family val="2"/>
      </rPr>
      <t>- 4 Belfast Constituencies</t>
    </r>
  </si>
  <si>
    <r>
      <rPr>
        <b/>
        <sz val="14"/>
        <color rgb="FFFFFFFF"/>
        <rFont val="Arial Narrow"/>
        <family val="2"/>
      </rPr>
      <t>EAST</t>
    </r>
    <r>
      <rPr>
        <sz val="11"/>
        <color rgb="FFFFFFFF"/>
        <rFont val="Arial Narrow"/>
        <family val="2"/>
      </rPr>
      <t xml:space="preserve"> - E&amp;S Antrim, N. Down, Lagan Valley</t>
    </r>
  </si>
  <si>
    <r>
      <rPr>
        <b/>
        <sz val="14"/>
        <color rgb="FFFFFFFF"/>
        <rFont val="Arial Narrow"/>
        <family val="2"/>
      </rPr>
      <t>NORTH</t>
    </r>
    <r>
      <rPr>
        <sz val="11"/>
        <color rgb="FFFFFFFF"/>
        <rFont val="Arial Narrow"/>
        <family val="2"/>
      </rPr>
      <t xml:space="preserve"> - N. Antrim, E. Londonderry, Foyle</t>
    </r>
  </si>
  <si>
    <r>
      <rPr>
        <b/>
        <sz val="14"/>
        <color rgb="FFFFFFFF"/>
        <rFont val="Arial Narrow"/>
        <family val="2"/>
      </rPr>
      <t>SOUTH</t>
    </r>
    <r>
      <rPr>
        <sz val="11"/>
        <color rgb="FFFFFFFF"/>
        <rFont val="Arial Narrow"/>
        <family val="2"/>
      </rPr>
      <t xml:space="preserve"> - S'ford, U. Bann, S. Down, Newry&amp;Armagh</t>
    </r>
  </si>
  <si>
    <r>
      <rPr>
        <b/>
        <sz val="14"/>
        <color rgb="FFFFFFFF"/>
        <rFont val="Arial Narrow"/>
        <family val="2"/>
      </rPr>
      <t>WEST</t>
    </r>
    <r>
      <rPr>
        <sz val="11"/>
        <color rgb="FFFFFFFF"/>
        <rFont val="Arial Narrow"/>
        <family val="2"/>
      </rPr>
      <t xml:space="preserve"> - F&amp;ST, Mid Ulster, W. Tyrone</t>
    </r>
  </si>
  <si>
    <t>Constitutionally Neutral - Non assigned/Can't determine</t>
  </si>
  <si>
    <t>Other Religion - Prefer not to say</t>
  </si>
  <si>
    <t>Non % Nos (Nos in lighter type) represent ‘weighted down’ respondent Nos, and not actual ‘real live’ respondent Nos. This is because the project had a NI base sample No. of 2,755, and used a NI weighted modelled representative sample of 1,050/1,051 modelled from the base 2,755 response dataset, - therefore a respondent No. of e.g. 30-40 in the data-results tables presented here, could represent an actual ‘live respondent’ No. of 70-120 from the 2,755 main NI base sample etc.</t>
  </si>
  <si>
    <t>LucidTalk - Northern Ireland (NI)-Wide Spring NI 'Tracker' Poll-Project - May 2025: Data Results - Unweighted and Weighted/NI Representative sample (2,755 NI-Wide responses - 1,050 final weighted sample)</t>
  </si>
  <si>
    <t>QUESTION 2. Which of the following issues should be the FOUR most important priorities for politicians and the Government (Stormont/Westminster) to deal with at the moment? Please choose FOUR options, i.e. EXACTLY FOUR (4) options. Q2.1: Healthcare/the NI Health Service</t>
  </si>
  <si>
    <t>QUESTION 4. Do you agree with the recent UK Supreme Court ruling that sex is binary?</t>
  </si>
  <si>
    <t>QUESTION 5. Do you agree that there should be dual Irish and English signage at Belfast Central station?</t>
  </si>
  <si>
    <t>QUESTION 6. Kneecap are scheduled to perform at the 'Belfast Vital' festival, at the Belfast City Council owned property at Boucher Road, Belfast, in August. Should Belfast City Council permit Kneecap to perform at this concert on council owned property?</t>
  </si>
  <si>
    <t>QUESTION 7. Would you support legalisation of assisted dying in Northern Ireland i.e. for adults of (medically verified) sound mind, who are terminally ill, or suffering intolerably from an incurable condition?</t>
  </si>
  <si>
    <t>OTHERS - COMBINED</t>
  </si>
  <si>
    <t xml:space="preserve">Where referenced in this document the following abbreviations and acronyms are used: NI - Northern Ireland, LT – LucidTalk, UK – United Kingdom, BPC – British Polling Council, AIMRO - Association of Irish Market Research Organisations.
</t>
  </si>
  <si>
    <t>PNTS CR</t>
  </si>
  <si>
    <t>=</t>
  </si>
  <si>
    <t xml:space="preserve"> Prefer not to say - Can't Remember</t>
  </si>
  <si>
    <r>
      <t xml:space="preserve">The results for each Individual Poll Question can be accessed via the Tabs at the bottom of the Spreadsheet - For each Poll Question demographic analyses are shown by: Gender, Age-Group, Socio-Economic Group, NI Residence Area (see attached description), 2022 NI Assembly Election - Past-Vote, NI CONSTITUTIONAL VOTING BLOCK - NORTHERN IRELAND (Unionist, Nationalist, etc.), and Community (Protestant, R. Catholic, etc.). </t>
    </r>
    <r>
      <rPr>
        <b/>
        <sz val="12"/>
        <color rgb="FFFF0000"/>
        <rFont val="Calibri"/>
        <family val="2"/>
      </rPr>
      <t>NB Subsamples from any cross-breaks or 'drill-downs' into the data results, will be subject to a higher margin of error, and conclusions drawn from cross-breaks with very small sub-samples should be treated with caution.</t>
    </r>
  </si>
  <si>
    <r>
      <rPr>
        <b/>
        <u/>
        <sz val="11"/>
        <color rgb="FF000000"/>
        <rFont val="Calibri"/>
        <family val="2"/>
      </rPr>
      <t>Totalling</t>
    </r>
    <r>
      <rPr>
        <b/>
        <sz val="11"/>
        <color rgb="FF000000"/>
        <rFont val="Calibri"/>
        <family val="2"/>
      </rPr>
      <t>: All main results columns i.e. NI-Wide TOTAL RESULTS (Column B of each of the results tables) will add-up to 100%. The majority of the demographic analysis columns in each of the results tables will also add-up to 100%. However some of the demographic analyses columns may add up to 98%, 99% or 101%, or 102% etc. due to 'rounding', and the formulations contained within the tabulation systems used to calculate the weighted and unweighted results.</t>
    </r>
  </si>
  <si>
    <t xml:space="preserve">Data Weighting: Data was weighted to the profile of all NI adults aged 18+. Data was weighted by age, sex, socio-economic group (using data from the Northern Ireland Statistics and Research Agency - NISRA), previous voting patterns (i.e. turnout probability), constituency, CONSTITUTIONAL POSITION - NORTHERN IRELAND, party support and religious affiliation. This resulted in a robust and accurate balanced NI representative sample, reflecting the demographic composition of Northern Ireland, resulting in 1,050 responses being considered in terms of the final weighted results - these are the results presented in this report. Data was weighted using a raking algorithm, in R, otherwise known as iterative proportional fitting or sample-balancing. Raking ratio estimation is a method for adjusting the sampling weights of the sample data based on known population characteristics.
Two weights were calculated. These are the normal weight and the trimmed weight – with the trimmed weight being the one that we use in the results tables shown in this report. The trimmed weight is preferable as it reduces the influence of outlying observations. The total amount trimmed is divided among the observations that were not trimmed, so that the total weight remains the same. The weights are trimmed at 64 and 0.1 meaning that no observation is allowed to exceed these limits of relative importance.
For this poll-project weights were used as follows: These were/are calculated from data such as the 2016 EU Referendum, the 2017 and 2022 Northern Ireland (NI) Assembly Elections, the 2017, 2019, and 2024 NI Westminster Elections, the 2019 NI European Election, NI census estimates, and electorate election figures for gender, age, religion, constituency etc. plus previous polling information and results from LucidTalk NI polls in the last 5 years for political-party preference and 'Constitutional Position - Northern Ireland'. </t>
  </si>
  <si>
    <r>
      <rPr>
        <b/>
        <u/>
        <sz val="11"/>
        <color rgb="FF000000"/>
        <rFont val="Calibri"/>
        <family val="2"/>
      </rPr>
      <t>LucidTalk - Professional Credentials</t>
    </r>
    <r>
      <rPr>
        <b/>
        <sz val="11"/>
        <color rgb="FF000000"/>
        <rFont val="Calibri"/>
        <family val="2"/>
      </rPr>
      <t>: LucidTalk is a member of the British Polling Council (BPC), the UK Market Research Society (UK MRS), and ESOMAR (European Society of Market Research organisations). The BPC are the primary UK professional body ensuring professional Polling and Market Research standards. All polling, research, sampling, methodologies used, market research projects and results and reports production are, and have been, carried out to the professional standards laid down by the BPC and also (as published) of AIMRO (Association of Irish Market Research Organisations).</t>
    </r>
  </si>
  <si>
    <t>LucidTalk Limited | The Innovation Centre | NI Science Park I Queen's Road | Queen’s Island | Belfast BT3 9DT 
Telephone: 028 9073 7800 (Switchboard) | 028 9040 9980 (Direct) | 07711 450545 (Mobile) 
Fax: 028 9073 7801 | Email: info@lucidtalk.co.uk</t>
  </si>
  <si>
    <t>DEMOGRAPHIC DATA - NI Region/Residence Area - by NI Political Constituencies:
Belfast/Belfast area - the 4 Belfast constituencies (North, South, East, and West) + East NI - North Down/Lagan Valley/South Antrim/East Antrim
North NI - Foyle/East Londonderry/North Antrim 
South NI – South Down/Strangford/Newry and Armagh/Upper Bann
West NI - Fermanagh and South Tyrone/Mid-Ulster/West Tyrone</t>
  </si>
  <si>
    <t>QUESTION 2. Which of the following issues should be the FOUR most important priorities for politicians and the Government (Stormont/Westminster) to deal with at the moment? Please choose FOUR options, i.e. EXACTLY FOUR (4) options. Q2.2: Cost of living, prices, fuel costs etc.</t>
  </si>
  <si>
    <t>Total%</t>
  </si>
  <si>
    <r>
      <t xml:space="preserve">Total% </t>
    </r>
    <r>
      <rPr>
        <b/>
        <sz val="9"/>
        <color rgb="FFFFFFFF"/>
        <rFont val="Arial Narrow"/>
        <family val="2"/>
      </rPr>
      <t>- inc. Don't Knows/Non-Voters</t>
    </r>
  </si>
  <si>
    <t>QUESTION 2. Which of the following issues should be the FOUR most important priorities for politicians and the Government (Stormont/Westminster) to deal with at the moment? Please choose FOUR options, i.e. EXACTLY FOUR (4) options. Q2.3: NI economy and jobs</t>
  </si>
  <si>
    <t>QUESTION 2. Which of the following issues should be the FOUR most important priorities for politicians and the Government (Stormont/Westminster) to deal with at the moment? Please choose FOUR options, i.e. EXACTLY FOUR (4) options. Q2.4: Education (schools, colleges, universities) in NI</t>
  </si>
  <si>
    <t>QUESTION 2. Which of the following issues should be the FOUR most important priorities for politicians and the Government (Stormont/Westminster) to deal with at the moment? Please choose FOUR options, i.e. EXACTLY FOUR (4) options. Q2.5: Immigration/Asylum</t>
  </si>
  <si>
    <t>QUESTION 2. Which of the following issues should be the FOUR most important priorities for politicians and the Government (Stormont/Westminster) to deal with at the moment? Please choose FOUR options, i.e. EXACTLY FOUR (4) options. Q2.6: Law and Order, Policing, Crime, Drugs</t>
  </si>
  <si>
    <t>QUESTION 2. Which of the following issues should be the FOUR most important priorities for politicians and the Government (Stormont/Westminster) to deal with at the moment? Please choose FOUR options, i.e. EXACTLY FOUR (4) options. Q2.7: Housing inc. rents, mortgages etc.</t>
  </si>
  <si>
    <t>QUESTION 2. Which of the following issues should be the FOUR most important priorities for politicians and the Government (Stormont/Westminster) to deal with at the moment? Please choose FOUR options, i.e. EXACTLY FOUR (4) options. Q2.8: Union with the UK</t>
  </si>
  <si>
    <t>QUESTION 2. Which of the following issues should be the FOUR most important priorities for politicians and the Government (Stormont/Westminster) to deal with at the moment? Please choose FOUR options, i.e. EXACTLY FOUR (4) options. Q2.9: Infrastructure and transport</t>
  </si>
  <si>
    <t>QUESTION 2. Which of the following issues should be the FOUR most important priorities for politicians and the Government (Stormont/Westminster) to deal with at the moment? Please choose FOUR options, i.e. EXACTLY FOUR (4) options. Q2.10: Equality, Poverty, and Human Rights in NI</t>
  </si>
  <si>
    <t>QUESTION 2. Which of the following issues should be the FOUR most important priorities for politicians and the Government (Stormont/Westminster) to deal with at the moment? Please choose FOUR options, i.e. EXACTLY FOUR (4) options. Q2.11: Unification with Ireland (i.e. a united Ireland)</t>
  </si>
  <si>
    <t>QUESTION 2. Which of the following issues should be the FOUR most important priorities for politicians and the Government (Stormont/Westminster) to deal with at the moment? Please choose FOUR options, i.e. EXACTLY FOUR (4) options. Q2.12: Opposing the NI Protocol/Windsor Framework</t>
  </si>
  <si>
    <t>QUESTION 2. Which of the following issues should be the FOUR most important priorities for politicians and the Government (Stormont/Westminster) to deal with at the moment? Please choose FOUR options, i.e. EXACTLY FOUR (4) options. Q2.13: The environment and climate change</t>
  </si>
  <si>
    <t>QUESTION 2. Which of the following issues should be the FOUR most important priorities for politicians and the Government (Stormont/Westminster) to deal with at the moment? Please choose FOUR options, i.e. EXACTLY FOUR (4) options. Q2.14: Care for the Elderly/Care Homes</t>
  </si>
  <si>
    <t>QUESTION 2. Which of the following issues should be the FOUR most important priorities for politicians and the Government (Stormont/Westminster) to deal with at the moment? Please choose FOUR options, i.e. EXACTLY FOUR (4) options. Q2.15: A NI border poll</t>
  </si>
  <si>
    <t>QUESTION 2. Which of the following issues should be the FOUR most important priorities for politicians and the Government (Stormont/Westminster) to deal with at the moment? Please choose FOUR options, i.e. EXACTLY FOUR (4) options. Q2.16: Childcare</t>
  </si>
  <si>
    <t>QUESTION 2. Which of the following issues should be the FOUR most important priorities for politicians and the Government (Stormont/Westminster) to deal with at the moment? Please choose FOUR options, i.e. EXACTLY FOUR (4) options. Q2.17: Israel-Hamas and the Russian-Ukrainian wars</t>
  </si>
  <si>
    <t>QUESTION 2. Which of the following issues should be the FOUR most important priorities for politicians and the Government (Stormont/Westminster) to deal with at the moment? Please choose FOUR options, i.e. EXACTLY FOUR (4) options. Q2.18: Community and Culture (parades, festivals)</t>
  </si>
  <si>
    <t>QUESTION 3. What criteria do you think a NI SoS should use to determine whether to call a NI Border Referendum? Q3.5: Opinion Polls, over a period of time e.g. 1-2 years, consistently showing a pro union (NIintheUK) score of less than 40%-45% (or some agreed figure)</t>
  </si>
  <si>
    <t>QUESTION 3. What criteria do you think a NI SoS should use to determine whether to call a NI Border Referendum? Q3.4: A majority of MLAs (i.e. 45+) in the NI Assembly being from Nationalist/Republican political parties</t>
  </si>
  <si>
    <t>QUESTION 3. What criteria do you think a NI SoS should use to determine whether to call a NI Border Referendum? Q3.3: The Irish Government (Dublin) supporting a NI Border Referendum</t>
  </si>
  <si>
    <t>QUESTION 3. What criteria do you think a NI SoS should use to determine whether to call a NI Border Referendum? Q3.2: A consensus of NI civic society i.e. Business, Trade Unions, Churches, etc. saying there should be a NI Border referendum</t>
  </si>
  <si>
    <t>QUESTION 3. What criteria do you think a NI SoS should use to determine whether to call a NI Border Referendum? Q3.1: Opinion Polls, over a period of time e.g. 1-2 years, consistently showing a pro united Ireland score of more than 50%-55% (or some agreed figure)</t>
  </si>
  <si>
    <t>QUESTION 3. What criteria do you think a NI SoS should use to determine whether to call a NI Border Referendum? Q3.6: A majority i.e. six (or more) of the eleven NI Councils being under Nationalist/Republican control</t>
  </si>
  <si>
    <t>QUESTION 3. What criteria do you think a NI SoS should use to determine whether to call a NI Border Referendum? Q3.7: The census showing 50%-55%+ (or some agreed figure) of non-protestant religions</t>
  </si>
  <si>
    <t>QUESTION 3. What criteria do you think a NI SoS should use to determine whether to call a NI Border Referendum? Q3.8: A majority of MLAs (i.e. 45+) in the NI Assembly being from non-Unionist political parties</t>
  </si>
  <si>
    <t>QUESTION 3. What criteria do you think a NI SoS should use to determine whether to call a NI Border Referendum? Q3.9: A majority of NI MPs (i.e. 10+) at Westminster being from Nationalist/Republican political parties</t>
  </si>
  <si>
    <t>QUESTION 3. What criteria do you think a NI SoS should use to determine whether to call a NI Border Referendum? Q3.10: A majority of NI MPs (i.e. 10+) at Westminster being from non-Unionist political parties</t>
  </si>
  <si>
    <t>VERSION 1: 29th May 2025</t>
  </si>
  <si>
    <t>FULL RESULTS: DATA TABLES - Weighted and Unweighted (All Responses) - 2,755/1,050 responses used in final weighted NI representative sample</t>
  </si>
  <si>
    <t>LucidTalk - Belfast Telegraph Spring 2025 NI 'Tracker' Poll (May 2025) - Data-Table Poll Results</t>
  </si>
  <si>
    <t xml:space="preserve">LucidTalk - Northern Ireland (NI)-Wide BELFAST TELEGRAPH 'Spring' 2025 'Tracker' Poll-Project: May 2025:  Data Results - Weighted/NI Representative sample: 2,755 Responses. </t>
  </si>
  <si>
    <t>METHODOLOGY: Polling was carried out by Belfast based polling and market research company LucidTalk. The project was carried out online for a period of 4 days from 16th to 19th May 2025. The project targeted the established Northern Ireland (NI) LucidTalk online Opinion Panel (16,000+ members) which is balanced by gender, age-group, area of residence, and community background, in order to be demographically representative of Northern Ireland. 2,755 full responses were received. A data auditing process was then carried out to ensure all completed poll-surveys were genuine 'one-person, one-vote' responses, and this resulted in 1,050 responses being considered and verified as the base data-set (weighted and unweighted). These base-samples were then weighted by gender, community background and additional demographic measurements to reflect the demographic composition of Northern Ireland resulting in the weighted data tables and weighted results set i.e. the final results - the results presented in this report. All data results produced are accurate to a margin of error of +/-2.3%, at 95% confidence. All surveys and polls may be subject to sources of error, including, but not limited to sampling error, coverage error, and measurement error. All reported margins of sampling error include the computed design effects for weighting.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</si>
</sst>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rgb="FF000000"/>
      <name val="Calibri"/>
      <family val="2"/>
      <scheme val="minor"/>
    </font>
    <font>
      <b/>
      <sz val="11"/>
      <color rgb="FF000000"/>
      <name val="Calibri"/>
      <family val="2"/>
      <scheme val="minor"/>
    </font>
    <font>
      <b/>
      <sz val="14"/>
      <color rgb="FF000000"/>
      <name val="Calibri"/>
      <family val="2"/>
      <scheme val="minor"/>
    </font>
    <font>
      <b/>
      <u/>
      <sz val="28"/>
      <color rgb="FF000000"/>
      <name val="Calibri"/>
      <family val="2"/>
    </font>
    <font>
      <b/>
      <u/>
      <sz val="24"/>
      <color rgb="FF000000"/>
      <name val="Calibri"/>
      <family val="2"/>
    </font>
    <font>
      <u/>
      <sz val="11"/>
      <color theme="10"/>
      <name val="Calibri"/>
      <family val="2"/>
      <scheme val="minor"/>
    </font>
    <font>
      <u/>
      <sz val="16"/>
      <color theme="10"/>
      <name val="Calibri"/>
      <family val="2"/>
      <scheme val="minor"/>
    </font>
    <font>
      <b/>
      <u/>
      <sz val="16"/>
      <color rgb="FF0070C0"/>
      <name val="Calibri"/>
      <family val="2"/>
      <scheme val="minor"/>
    </font>
    <font>
      <b/>
      <sz val="18"/>
      <color rgb="FF000000"/>
      <name val="Calibri"/>
      <family val="2"/>
      <scheme val="minor"/>
    </font>
    <font>
      <b/>
      <sz val="12"/>
      <color theme="1"/>
      <name val="Calibri"/>
      <family val="2"/>
      <scheme val="minor"/>
    </font>
    <font>
      <sz val="14"/>
      <color rgb="FF000000"/>
      <name val="Arial Narrow"/>
      <family val="2"/>
    </font>
    <font>
      <b/>
      <sz val="16"/>
      <color rgb="FFFF0000"/>
      <name val="Calibri"/>
      <family val="2"/>
      <scheme val="minor"/>
    </font>
    <font>
      <sz val="20"/>
      <color rgb="FF000000"/>
      <name val="Bahnschrift"/>
      <family val="2"/>
    </font>
    <font>
      <b/>
      <sz val="20"/>
      <color rgb="FF000000"/>
      <name val="Bahnschrift"/>
      <family val="2"/>
    </font>
    <font>
      <b/>
      <sz val="20"/>
      <color rgb="FF0070C0"/>
      <name val="Bahnschrift"/>
      <family val="2"/>
    </font>
    <font>
      <sz val="14"/>
      <color rgb="FFFFFFFF"/>
      <name val="Arial Narrow"/>
      <family val="2"/>
    </font>
    <font>
      <b/>
      <sz val="9"/>
      <color rgb="FFFFFFFF"/>
      <name val="Arial Narrow"/>
      <family val="2"/>
    </font>
    <font>
      <b/>
      <sz val="24"/>
      <color rgb="FFFFFFFF"/>
      <name val="Arial Narrow"/>
      <family val="2"/>
    </font>
    <font>
      <sz val="11"/>
      <color rgb="FFFFFFFF"/>
      <name val="Arial Narrow"/>
      <family val="2"/>
    </font>
    <font>
      <b/>
      <sz val="14"/>
      <color rgb="FFFFFFFF"/>
      <name val="Arial Narrow"/>
      <family val="2"/>
    </font>
    <font>
      <sz val="14"/>
      <color rgb="FFA9A9A9"/>
      <name val="Arial Narrow"/>
      <family val="2"/>
    </font>
    <font>
      <sz val="14"/>
      <color rgb="FF000000"/>
      <name val="Calibri"/>
      <family val="2"/>
      <scheme val="minor"/>
    </font>
    <font>
      <b/>
      <sz val="11"/>
      <color rgb="FF000000"/>
      <name val="Calibri"/>
      <family val="2"/>
    </font>
    <font>
      <b/>
      <sz val="14"/>
      <color rgb="FF000000"/>
      <name val="Calibri"/>
      <family val="2"/>
    </font>
    <font>
      <sz val="11"/>
      <color rgb="FF000000"/>
      <name val="Calibri"/>
      <family val="2"/>
    </font>
    <font>
      <b/>
      <sz val="12"/>
      <color theme="1"/>
      <name val="Calibri"/>
      <family val="2"/>
    </font>
    <font>
      <b/>
      <sz val="14"/>
      <color theme="1"/>
      <name val="Calibri"/>
      <family val="2"/>
    </font>
    <font>
      <sz val="14"/>
      <color theme="1"/>
      <name val="Calibri"/>
      <family val="2"/>
      <scheme val="minor"/>
    </font>
    <font>
      <b/>
      <sz val="12"/>
      <color theme="9" tint="-0.499984740745262"/>
      <name val="Calibri"/>
      <family val="2"/>
    </font>
    <font>
      <b/>
      <sz val="12"/>
      <color rgb="FFFF0000"/>
      <name val="Calibri"/>
      <family val="2"/>
    </font>
    <font>
      <b/>
      <u/>
      <sz val="11"/>
      <color rgb="FF000000"/>
      <name val="Calibri"/>
      <family val="2"/>
    </font>
    <font>
      <b/>
      <sz val="12"/>
      <name val="Calibri"/>
      <family val="2"/>
    </font>
  </fonts>
  <fills count="7">
    <fill>
      <patternFill patternType="none"/>
    </fill>
    <fill>
      <patternFill patternType="gray125"/>
    </fill>
    <fill>
      <patternFill patternType="solid">
        <fgColor rgb="FF1F334B"/>
      </patternFill>
    </fill>
    <fill>
      <patternFill patternType="solid">
        <fgColor rgb="FF4F81BD"/>
      </patternFill>
    </fill>
    <fill>
      <patternFill patternType="solid">
        <fgColor theme="0" tint="-0.14999847407452621"/>
        <bgColor indexed="64"/>
      </patternFill>
    </fill>
    <fill>
      <patternFill patternType="solid">
        <fgColor theme="4"/>
        <bgColor indexed="64"/>
      </patternFill>
    </fill>
    <fill>
      <patternFill patternType="solid">
        <fgColor rgb="FFFFFF00"/>
        <bgColor indexed="64"/>
      </patternFill>
    </fill>
  </fills>
  <borders count="45">
    <border>
      <left/>
      <right/>
      <top/>
      <bottom/>
      <diagonal/>
    </border>
    <border>
      <left style="thin">
        <color rgb="FFFFFFFF"/>
      </left>
      <right style="thin">
        <color rgb="FFFFFFFF"/>
      </right>
      <top style="thin">
        <color rgb="FFFFFFFF"/>
      </top>
      <bottom style="thin">
        <color rgb="FFFFFFFF"/>
      </bottom>
      <diagonal/>
    </border>
    <border>
      <left/>
      <right/>
      <top style="thin">
        <color rgb="FF4F81BD"/>
      </top>
      <bottom style="thin">
        <color rgb="FF4F81BD"/>
      </bottom>
      <diagonal/>
    </border>
    <border>
      <left style="thin">
        <color rgb="FF4F81BD"/>
      </left>
      <right style="thin">
        <color rgb="FF4F81BD"/>
      </right>
      <top style="thin">
        <color rgb="FF4F81BD"/>
      </top>
      <bottom style="thin">
        <color rgb="FF4F81BD"/>
      </bottom>
      <diagonal/>
    </border>
    <border>
      <left/>
      <right/>
      <top/>
      <bottom style="double">
        <color indexed="64"/>
      </bottom>
      <diagonal/>
    </border>
    <border>
      <left/>
      <right/>
      <top style="double">
        <color auto="1"/>
      </top>
      <bottom/>
      <diagonal/>
    </border>
    <border>
      <left/>
      <right style="double">
        <color indexed="64"/>
      </right>
      <top style="double">
        <color indexed="64"/>
      </top>
      <bottom/>
      <diagonal/>
    </border>
    <border>
      <left style="double">
        <color auto="1"/>
      </left>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bottom style="thin">
        <color auto="1"/>
      </bottom>
      <diagonal/>
    </border>
    <border>
      <left style="double">
        <color auto="1"/>
      </left>
      <right style="double">
        <color auto="1"/>
      </right>
      <top style="double">
        <color auto="1"/>
      </top>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style="double">
        <color auto="1"/>
      </left>
      <right style="double">
        <color auto="1"/>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top style="thin">
        <color rgb="FFFFFFFF"/>
      </top>
      <bottom/>
      <diagonal/>
    </border>
    <border>
      <left style="thin">
        <color rgb="FFFFFFFF"/>
      </left>
      <right/>
      <top style="thin">
        <color rgb="FFFFFFFF"/>
      </top>
      <bottom style="thin">
        <color rgb="FF4F81BD"/>
      </bottom>
      <diagonal/>
    </border>
    <border>
      <left/>
      <right style="thin">
        <color rgb="FFFFFFFF"/>
      </right>
      <top style="thin">
        <color rgb="FFFFFFFF"/>
      </top>
      <bottom style="thin">
        <color rgb="FF4F81BD"/>
      </bottom>
      <diagonal/>
    </border>
    <border>
      <left/>
      <right/>
      <top style="thin">
        <color rgb="FFFFFFFF"/>
      </top>
      <bottom style="thin">
        <color rgb="FF4F81BD"/>
      </bottom>
      <diagonal/>
    </border>
    <border>
      <left style="thin">
        <color rgb="FFFFFFFF"/>
      </left>
      <right style="thin">
        <color rgb="FFFFFFFF"/>
      </right>
      <top style="thin">
        <color rgb="FF4F81BD"/>
      </top>
      <bottom style="thin">
        <color rgb="FF4F81BD"/>
      </bottom>
      <diagonal/>
    </border>
    <border>
      <left style="thin">
        <color rgb="FFFFFFFF"/>
      </left>
      <right/>
      <top style="thin">
        <color rgb="FF4F81BD"/>
      </top>
      <bottom style="thin">
        <color rgb="FF4F81BD"/>
      </bottom>
      <diagonal/>
    </border>
    <border>
      <left/>
      <right style="thin">
        <color rgb="FFFFFFFF"/>
      </right>
      <top style="thin">
        <color rgb="FF4F81BD"/>
      </top>
      <bottom style="thin">
        <color rgb="FF4F81BD"/>
      </bottom>
      <diagonal/>
    </border>
    <border>
      <left style="thin">
        <color rgb="FFFFFFFF"/>
      </left>
      <right/>
      <top style="thin">
        <color rgb="FFFFFFFF"/>
      </top>
      <bottom style="thin">
        <color rgb="FFFFFFFF"/>
      </bottom>
      <diagonal/>
    </border>
    <border>
      <left style="thin">
        <color rgb="FF4F81BD"/>
      </left>
      <right/>
      <top style="thin">
        <color rgb="FF4F81BD"/>
      </top>
      <bottom style="thin">
        <color rgb="FF4F81BD"/>
      </bottom>
      <diagonal/>
    </border>
    <border>
      <left style="thin">
        <color theme="1"/>
      </left>
      <right style="thin">
        <color theme="1"/>
      </right>
      <top style="thin">
        <color rgb="FFFFFFFF"/>
      </top>
      <bottom style="thin">
        <color rgb="FFFFFFFF"/>
      </bottom>
      <diagonal/>
    </border>
    <border>
      <left style="thin">
        <color theme="1"/>
      </left>
      <right style="thin">
        <color theme="1"/>
      </right>
      <top style="thin">
        <color rgb="FF4F81BD"/>
      </top>
      <bottom style="thin">
        <color rgb="FF4F81BD"/>
      </bottom>
      <diagonal/>
    </border>
    <border>
      <left style="thin">
        <color theme="0"/>
      </left>
      <right/>
      <top style="thin">
        <color rgb="FFFFFFFF"/>
      </top>
      <bottom style="thin">
        <color rgb="FF4F81BD"/>
      </bottom>
      <diagonal/>
    </border>
    <border>
      <left style="thin">
        <color theme="0"/>
      </left>
      <right/>
      <top style="thin">
        <color rgb="FF4F81BD"/>
      </top>
      <bottom style="thin">
        <color rgb="FF4F81BD"/>
      </bottom>
      <diagonal/>
    </border>
    <border>
      <left style="thin">
        <color theme="1"/>
      </left>
      <right/>
      <top style="thin">
        <color rgb="FFFFFFFF"/>
      </top>
      <bottom style="thin">
        <color rgb="FF4F81BD"/>
      </bottom>
      <diagonal/>
    </border>
    <border>
      <left style="double">
        <color auto="1"/>
      </left>
      <right/>
      <top/>
      <bottom/>
      <diagonal/>
    </border>
    <border>
      <left/>
      <right/>
      <top style="thin">
        <color rgb="FF4F81BD"/>
      </top>
      <bottom/>
      <diagonal/>
    </border>
    <border>
      <left/>
      <right/>
      <top/>
      <bottom style="thin">
        <color auto="1"/>
      </bottom>
      <diagonal/>
    </border>
    <border>
      <left/>
      <right style="double">
        <color auto="1"/>
      </right>
      <top/>
      <bottom style="thin">
        <color auto="1"/>
      </bottom>
      <diagonal/>
    </border>
    <border>
      <left style="double">
        <color auto="1"/>
      </left>
      <right/>
      <top style="double">
        <color auto="1"/>
      </top>
      <bottom style="double">
        <color indexed="64"/>
      </bottom>
      <diagonal/>
    </border>
    <border>
      <left/>
      <right style="double">
        <color indexed="64"/>
      </right>
      <top/>
      <bottom style="double">
        <color indexed="64"/>
      </bottom>
      <diagonal/>
    </border>
  </borders>
  <cellStyleXfs count="2">
    <xf numFmtId="0" fontId="0" fillId="0" borderId="0"/>
    <xf numFmtId="0" fontId="5" fillId="0" borderId="0" applyNumberFormat="0" applyFill="0" applyBorder="0" applyAlignment="0" applyProtection="0"/>
  </cellStyleXfs>
  <cellXfs count="106">
    <xf numFmtId="0" fontId="0" fillId="0" borderId="0" xfId="0"/>
    <xf numFmtId="9" fontId="0" fillId="0" borderId="0" xfId="0" applyNumberFormat="1"/>
    <xf numFmtId="0" fontId="1" fillId="0" borderId="0" xfId="0" applyFont="1"/>
    <xf numFmtId="0" fontId="3" fillId="0" borderId="0" xfId="0" applyFont="1" applyAlignment="1">
      <alignment horizontal="left" vertical="top" wrapText="1"/>
    </xf>
    <xf numFmtId="0" fontId="4" fillId="0" borderId="0" xfId="0" applyFont="1" applyAlignment="1">
      <alignment horizontal="left" vertical="top" wrapText="1"/>
    </xf>
    <xf numFmtId="0" fontId="6" fillId="0" borderId="0" xfId="1" applyFont="1" applyAlignment="1">
      <alignment horizontal="left" vertical="top" wrapText="1"/>
    </xf>
    <xf numFmtId="0" fontId="5" fillId="0" borderId="0" xfId="1" applyAlignment="1">
      <alignment horizontal="left" vertical="top" wrapText="1"/>
    </xf>
    <xf numFmtId="0" fontId="0" fillId="0" borderId="0" xfId="0" applyAlignment="1">
      <alignment horizontal="center" vertical="top" wrapText="1"/>
    </xf>
    <xf numFmtId="0" fontId="7" fillId="0" borderId="0" xfId="1" applyFont="1" applyBorder="1"/>
    <xf numFmtId="0" fontId="11" fillId="0" borderId="0" xfId="0" applyFont="1" applyAlignment="1">
      <alignment vertical="top" wrapText="1"/>
    </xf>
    <xf numFmtId="0" fontId="12" fillId="0" borderId="0" xfId="0" applyFont="1"/>
    <xf numFmtId="0" fontId="13" fillId="0" borderId="22" xfId="0" applyFont="1" applyBorder="1" applyAlignment="1">
      <alignment wrapText="1"/>
    </xf>
    <xf numFmtId="0" fontId="13" fillId="0" borderId="0" xfId="0" applyFont="1" applyAlignment="1">
      <alignment wrapText="1"/>
    </xf>
    <xf numFmtId="0" fontId="15" fillId="2" borderId="1"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20" fillId="0" borderId="3" xfId="0" applyFont="1" applyBorder="1" applyAlignment="1">
      <alignment horizontal="left"/>
    </xf>
    <xf numFmtId="0" fontId="20" fillId="0" borderId="2" xfId="0" applyFont="1" applyBorder="1" applyAlignment="1">
      <alignment horizontal="right"/>
    </xf>
    <xf numFmtId="0" fontId="10" fillId="0" borderId="3" xfId="0" applyFont="1" applyBorder="1" applyAlignment="1">
      <alignment horizontal="left"/>
    </xf>
    <xf numFmtId="9" fontId="10" fillId="0" borderId="2" xfId="0" applyNumberFormat="1" applyFont="1" applyBorder="1" applyAlignment="1">
      <alignment horizontal="right"/>
    </xf>
    <xf numFmtId="164" fontId="10" fillId="0" borderId="2" xfId="0" applyNumberFormat="1" applyFont="1" applyBorder="1" applyAlignment="1">
      <alignment horizontal="right"/>
    </xf>
    <xf numFmtId="0" fontId="10" fillId="0" borderId="2" xfId="0" applyFont="1" applyBorder="1" applyAlignment="1">
      <alignment horizontal="right"/>
    </xf>
    <xf numFmtId="9" fontId="20" fillId="0" borderId="2" xfId="0" applyNumberFormat="1" applyFont="1" applyBorder="1" applyAlignment="1">
      <alignment horizontal="right"/>
    </xf>
    <xf numFmtId="164" fontId="20" fillId="0" borderId="2" xfId="0" applyNumberFormat="1" applyFont="1" applyBorder="1" applyAlignment="1">
      <alignment horizontal="right"/>
    </xf>
    <xf numFmtId="0" fontId="21" fillId="0" borderId="0" xfId="0" applyFont="1"/>
    <xf numFmtId="0" fontId="15" fillId="2" borderId="32"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20" fillId="0" borderId="33" xfId="0" applyFont="1" applyBorder="1" applyAlignment="1">
      <alignment horizontal="left"/>
    </xf>
    <xf numFmtId="0" fontId="10" fillId="0" borderId="33" xfId="0" applyFont="1" applyBorder="1" applyAlignment="1">
      <alignment horizontal="left"/>
    </xf>
    <xf numFmtId="0" fontId="15" fillId="2" borderId="34"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20" fillId="0" borderId="35" xfId="0" applyFont="1" applyBorder="1" applyAlignment="1">
      <alignment horizontal="right"/>
    </xf>
    <xf numFmtId="0" fontId="10" fillId="0" borderId="35" xfId="0" applyFont="1" applyBorder="1" applyAlignment="1">
      <alignment horizontal="right"/>
    </xf>
    <xf numFmtId="9" fontId="10" fillId="0" borderId="35" xfId="0" applyNumberFormat="1" applyFont="1" applyBorder="1" applyAlignment="1">
      <alignment horizontal="right"/>
    </xf>
    <xf numFmtId="0" fontId="15" fillId="3" borderId="37" xfId="0" applyFont="1" applyFill="1" applyBorder="1" applyAlignment="1">
      <alignment horizontal="center" vertical="center" wrapText="1"/>
    </xf>
    <xf numFmtId="164" fontId="0" fillId="0" borderId="2" xfId="0" applyNumberFormat="1" applyBorder="1"/>
    <xf numFmtId="0" fontId="0" fillId="0" borderId="2" xfId="0" applyBorder="1"/>
    <xf numFmtId="164" fontId="21" fillId="0" borderId="2" xfId="0" applyNumberFormat="1" applyFont="1" applyBorder="1"/>
    <xf numFmtId="9" fontId="0" fillId="0" borderId="2" xfId="0" applyNumberFormat="1" applyBorder="1"/>
    <xf numFmtId="9" fontId="21" fillId="0" borderId="2" xfId="0" applyNumberFormat="1" applyFont="1" applyBorder="1"/>
    <xf numFmtId="0" fontId="0" fillId="0" borderId="19" xfId="0" applyBorder="1"/>
    <xf numFmtId="0" fontId="22" fillId="0" borderId="16" xfId="0" applyFont="1" applyBorder="1" applyAlignment="1">
      <alignment horizontal="left" vertical="top" wrapText="1"/>
    </xf>
    <xf numFmtId="0" fontId="23" fillId="0" borderId="19" xfId="0" applyFont="1" applyBorder="1" applyAlignment="1">
      <alignment horizontal="center" vertical="top" wrapText="1"/>
    </xf>
    <xf numFmtId="0" fontId="1" fillId="0" borderId="39" xfId="0" applyFont="1" applyBorder="1" applyAlignment="1">
      <alignment vertical="center" wrapText="1"/>
    </xf>
    <xf numFmtId="0" fontId="0" fillId="0" borderId="39" xfId="0" applyBorder="1"/>
    <xf numFmtId="0" fontId="24" fillId="0" borderId="16" xfId="0" applyFont="1" applyBorder="1" applyAlignment="1">
      <alignment wrapText="1"/>
    </xf>
    <xf numFmtId="0" fontId="15" fillId="3" borderId="40" xfId="0" applyFont="1" applyFill="1" applyBorder="1" applyAlignment="1">
      <alignment horizontal="center" vertical="center" wrapText="1"/>
    </xf>
    <xf numFmtId="0" fontId="8" fillId="0" borderId="0" xfId="0" applyFont="1" applyAlignment="1">
      <alignment horizontal="center" vertical="center"/>
    </xf>
    <xf numFmtId="0" fontId="1" fillId="0" borderId="13" xfId="0" applyFont="1" applyBorder="1" applyAlignment="1">
      <alignment vertical="top" wrapText="1"/>
    </xf>
    <xf numFmtId="0" fontId="1" fillId="0" borderId="14" xfId="0" applyFont="1" applyBorder="1" applyAlignment="1">
      <alignment vertical="top" wrapText="1"/>
    </xf>
    <xf numFmtId="0" fontId="0" fillId="0" borderId="16" xfId="0" applyBorder="1"/>
    <xf numFmtId="0" fontId="31" fillId="0" borderId="7" xfId="0" applyFont="1" applyBorder="1" applyAlignment="1">
      <alignment horizontal="left" vertical="top" wrapText="1"/>
    </xf>
    <xf numFmtId="0" fontId="31" fillId="0" borderId="4" xfId="0" applyFont="1" applyBorder="1" applyAlignment="1">
      <alignment vertical="top" wrapText="1"/>
    </xf>
    <xf numFmtId="0" fontId="31" fillId="0" borderId="44" xfId="0" applyFont="1" applyBorder="1" applyAlignment="1">
      <alignment vertical="top" wrapText="1"/>
    </xf>
    <xf numFmtId="0" fontId="0" fillId="0" borderId="5" xfId="0" applyBorder="1"/>
    <xf numFmtId="0" fontId="5" fillId="4" borderId="0" xfId="1" applyFill="1" applyAlignment="1">
      <alignment horizontal="left" vertical="top" wrapText="1"/>
    </xf>
    <xf numFmtId="0" fontId="22" fillId="0" borderId="17" xfId="0" applyFont="1" applyBorder="1" applyAlignment="1">
      <alignment horizontal="left" vertical="top" wrapText="1"/>
    </xf>
    <xf numFmtId="0" fontId="22" fillId="0" borderId="11" xfId="0" applyFont="1" applyBorder="1" applyAlignment="1">
      <alignment horizontal="left" vertical="top" wrapText="1"/>
    </xf>
    <xf numFmtId="0" fontId="22" fillId="0" borderId="12" xfId="0" applyFont="1" applyBorder="1" applyAlignment="1">
      <alignment horizontal="left" vertical="top" wrapText="1"/>
    </xf>
    <xf numFmtId="0" fontId="1" fillId="0" borderId="2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5" fillId="0" borderId="8" xfId="0" applyFont="1" applyBorder="1" applyAlignment="1">
      <alignment horizontal="left"/>
    </xf>
    <xf numFmtId="0" fontId="9" fillId="0" borderId="9" xfId="0" applyFont="1" applyBorder="1" applyAlignment="1">
      <alignment horizontal="left"/>
    </xf>
    <xf numFmtId="0" fontId="9" fillId="0" borderId="10" xfId="0" applyFont="1" applyBorder="1" applyAlignment="1">
      <alignment horizontal="left"/>
    </xf>
    <xf numFmtId="0" fontId="26" fillId="0" borderId="18" xfId="0" applyFont="1" applyBorder="1" applyAlignment="1">
      <alignment horizontal="left"/>
    </xf>
    <xf numFmtId="0" fontId="27" fillId="0" borderId="13" xfId="0" applyFont="1" applyBorder="1" applyAlignment="1">
      <alignment horizontal="left"/>
    </xf>
    <xf numFmtId="0" fontId="27" fillId="0" borderId="14" xfId="0" applyFont="1" applyBorder="1" applyAlignment="1">
      <alignment horizontal="left"/>
    </xf>
    <xf numFmtId="0" fontId="28" fillId="0" borderId="15" xfId="0" applyFont="1" applyBorder="1" applyAlignment="1">
      <alignment horizontal="left" vertical="top" wrapText="1"/>
    </xf>
    <xf numFmtId="0" fontId="28" fillId="0" borderId="41" xfId="0" applyFont="1" applyBorder="1" applyAlignment="1">
      <alignment horizontal="left" vertical="top" wrapText="1"/>
    </xf>
    <xf numFmtId="0" fontId="28" fillId="0" borderId="42" xfId="0" applyFont="1" applyBorder="1" applyAlignment="1">
      <alignment horizontal="left" vertical="top" wrapText="1"/>
    </xf>
    <xf numFmtId="0" fontId="22" fillId="0" borderId="18" xfId="0" applyFont="1" applyBorder="1" applyAlignment="1">
      <alignment horizontal="left" vertical="top" wrapText="1"/>
    </xf>
    <xf numFmtId="0" fontId="22" fillId="0" borderId="13" xfId="0" applyFont="1" applyBorder="1" applyAlignment="1">
      <alignment horizontal="left" vertical="top" wrapText="1"/>
    </xf>
    <xf numFmtId="0" fontId="22" fillId="0" borderId="14" xfId="0" applyFont="1" applyBorder="1" applyAlignment="1">
      <alignment horizontal="left" vertical="top" wrapText="1"/>
    </xf>
    <xf numFmtId="0" fontId="22" fillId="0" borderId="43" xfId="0" applyFont="1" applyBorder="1" applyAlignment="1">
      <alignment horizontal="left" vertical="top" wrapText="1"/>
    </xf>
    <xf numFmtId="0" fontId="22" fillId="0" borderId="20" xfId="0" applyFont="1" applyBorder="1" applyAlignment="1">
      <alignment horizontal="left" vertical="top" wrapText="1"/>
    </xf>
    <xf numFmtId="0" fontId="22" fillId="0" borderId="21" xfId="0" applyFont="1" applyBorder="1" applyAlignment="1">
      <alignment horizontal="left" vertical="top" wrapText="1"/>
    </xf>
    <xf numFmtId="0" fontId="22" fillId="0" borderId="8" xfId="0" applyFont="1" applyBorder="1" applyAlignment="1">
      <alignment horizontal="left" vertical="top" wrapText="1"/>
    </xf>
    <xf numFmtId="0" fontId="22" fillId="0" borderId="9" xfId="0" applyFont="1" applyBorder="1" applyAlignment="1">
      <alignment horizontal="left" vertical="top" wrapText="1"/>
    </xf>
    <xf numFmtId="0" fontId="22" fillId="0" borderId="10" xfId="0" applyFont="1" applyBorder="1" applyAlignment="1">
      <alignment horizontal="left" vertical="top" wrapText="1"/>
    </xf>
    <xf numFmtId="0" fontId="24" fillId="6" borderId="17" xfId="0" applyFont="1" applyFill="1" applyBorder="1" applyAlignment="1">
      <alignment horizontal="left" wrapText="1"/>
    </xf>
    <xf numFmtId="0" fontId="0" fillId="6" borderId="11" xfId="0" applyFill="1" applyBorder="1" applyAlignment="1">
      <alignment horizontal="left" wrapText="1"/>
    </xf>
    <xf numFmtId="0" fontId="0" fillId="6" borderId="12" xfId="0" applyFill="1" applyBorder="1" applyAlignment="1">
      <alignment horizontal="left" wrapText="1"/>
    </xf>
    <xf numFmtId="0" fontId="22" fillId="0" borderId="18" xfId="0" applyFont="1" applyBorder="1" applyAlignment="1">
      <alignment horizontal="center" vertical="top" wrapText="1"/>
    </xf>
    <xf numFmtId="0" fontId="22" fillId="0" borderId="13" xfId="0" applyFont="1" applyBorder="1" applyAlignment="1">
      <alignment horizontal="center" vertical="top" wrapText="1"/>
    </xf>
    <xf numFmtId="0" fontId="0" fillId="0" borderId="0" xfId="0" applyAlignment="1">
      <alignment horizontal="center" vertical="top" wrapText="1"/>
    </xf>
    <xf numFmtId="0" fontId="2" fillId="0" borderId="0" xfId="0" applyFont="1" applyAlignment="1">
      <alignment horizontal="center" vertical="top" wrapText="1"/>
    </xf>
    <xf numFmtId="0" fontId="15" fillId="2" borderId="28" xfId="0" applyFont="1" applyFill="1" applyBorder="1" applyAlignment="1">
      <alignment horizontal="center" vertical="center" wrapText="1"/>
    </xf>
    <xf numFmtId="0" fontId="15" fillId="2" borderId="26"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1" fillId="0" borderId="0" xfId="0" applyFont="1" applyAlignment="1">
      <alignment horizontal="center" vertical="top" wrapText="1"/>
    </xf>
    <xf numFmtId="0" fontId="13" fillId="0" borderId="22" xfId="0" applyFont="1" applyBorder="1" applyAlignment="1">
      <alignment horizontal="left" wrapText="1"/>
    </xf>
    <xf numFmtId="0" fontId="15" fillId="2" borderId="36" xfId="0" applyFont="1" applyFill="1" applyBorder="1" applyAlignment="1">
      <alignment horizontal="center" vertical="center" wrapText="1"/>
    </xf>
    <xf numFmtId="0" fontId="15" fillId="2" borderId="3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106680</xdr:colOff>
      <xdr:row>2</xdr:row>
      <xdr:rowOff>63651</xdr:rowOff>
    </xdr:from>
    <xdr:ext cx="2804160" cy="827890"/>
    <xdr:pic>
      <xdr:nvPicPr>
        <xdr:cNvPr id="2" name="Picture 1">
          <a:extLst>
            <a:ext uri="{FF2B5EF4-FFF2-40B4-BE49-F238E27FC236}">
              <a16:creationId xmlns:a16="http://schemas.microsoft.com/office/drawing/2014/main" id="{7B6EC69C-CED0-43A9-A175-4105DCA43B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420" y="840891"/>
          <a:ext cx="2804160" cy="827890"/>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A154AF86-D050-41FD-A8C3-ECBCAADF56F5}"/>
            </a:ext>
          </a:extLst>
        </xdr:cNvPr>
        <xdr:cNvPicPr>
          <a:picLocks noChangeAspect="1"/>
        </xdr:cNvPicPr>
      </xdr:nvPicPr>
      <xdr:blipFill>
        <a:blip xmlns:r="http://schemas.openxmlformats.org/officeDocument/2006/relationships" r:embed="rId1" cstate="print"/>
        <a:stretch>
          <a:fillRect/>
        </a:stretch>
      </xdr:blipFill>
      <xdr:spPr>
        <a:xfrm>
          <a:off x="4715256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D691FA8F-A79E-46C2-95A1-010F736C7B1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D7913E09-CB6B-4410-9838-3C56E576B46F}"/>
            </a:ext>
          </a:extLst>
        </xdr:cNvPr>
        <xdr:cNvPicPr>
          <a:picLocks noChangeAspect="1"/>
        </xdr:cNvPicPr>
      </xdr:nvPicPr>
      <xdr:blipFill>
        <a:blip xmlns:r="http://schemas.openxmlformats.org/officeDocument/2006/relationships" r:embed="rId1" cstate="print"/>
        <a:stretch>
          <a:fillRect/>
        </a:stretch>
      </xdr:blipFill>
      <xdr:spPr>
        <a:xfrm>
          <a:off x="3233928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E3EF042F-98E8-4E9C-BA25-73D1C2E6747D}"/>
            </a:ext>
          </a:extLst>
        </xdr:cNvPr>
        <xdr:cNvPicPr>
          <a:picLocks noChangeAspect="1"/>
        </xdr:cNvPicPr>
      </xdr:nvPicPr>
      <xdr:blipFill>
        <a:blip xmlns:r="http://schemas.openxmlformats.org/officeDocument/2006/relationships" r:embed="rId1" cstate="print"/>
        <a:stretch>
          <a:fillRect/>
        </a:stretch>
      </xdr:blipFill>
      <xdr:spPr>
        <a:xfrm>
          <a:off x="11280672" y="1887671"/>
          <a:ext cx="1078968" cy="32212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BD82F55C-3145-46FC-B6DC-7283167F5C8C}"/>
            </a:ext>
          </a:extLst>
        </xdr:cNvPr>
        <xdr:cNvPicPr>
          <a:picLocks noChangeAspect="1"/>
        </xdr:cNvPicPr>
      </xdr:nvPicPr>
      <xdr:blipFill>
        <a:blip xmlns:r="http://schemas.openxmlformats.org/officeDocument/2006/relationships" r:embed="rId1" cstate="print"/>
        <a:stretch>
          <a:fillRect/>
        </a:stretch>
      </xdr:blipFill>
      <xdr:spPr>
        <a:xfrm>
          <a:off x="4721352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412DF4CF-0FC1-48FB-A2C1-531A6E065532}"/>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4E71462F-E150-4F2E-8809-F1D7961B4F1D}"/>
            </a:ext>
          </a:extLst>
        </xdr:cNvPr>
        <xdr:cNvPicPr>
          <a:picLocks noChangeAspect="1"/>
        </xdr:cNvPicPr>
      </xdr:nvPicPr>
      <xdr:blipFill>
        <a:blip xmlns:r="http://schemas.openxmlformats.org/officeDocument/2006/relationships" r:embed="rId1" cstate="print"/>
        <a:stretch>
          <a:fillRect/>
        </a:stretch>
      </xdr:blipFill>
      <xdr:spPr>
        <a:xfrm>
          <a:off x="3240024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6C9C8AB3-84A5-4E37-8F0D-4C617EC412C2}"/>
            </a:ext>
          </a:extLst>
        </xdr:cNvPr>
        <xdr:cNvPicPr>
          <a:picLocks noChangeAspect="1"/>
        </xdr:cNvPicPr>
      </xdr:nvPicPr>
      <xdr:blipFill>
        <a:blip xmlns:r="http://schemas.openxmlformats.org/officeDocument/2006/relationships" r:embed="rId1" cstate="print"/>
        <a:stretch>
          <a:fillRect/>
        </a:stretch>
      </xdr:blipFill>
      <xdr:spPr>
        <a:xfrm>
          <a:off x="11341632" y="1887671"/>
          <a:ext cx="1078968" cy="322129"/>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A92C71FF-96BE-43C7-8EF1-4D306DE9946E}"/>
            </a:ext>
          </a:extLst>
        </xdr:cNvPr>
        <xdr:cNvPicPr>
          <a:picLocks noChangeAspect="1"/>
        </xdr:cNvPicPr>
      </xdr:nvPicPr>
      <xdr:blipFill>
        <a:blip xmlns:r="http://schemas.openxmlformats.org/officeDocument/2006/relationships" r:embed="rId1" cstate="print"/>
        <a:stretch>
          <a:fillRect/>
        </a:stretch>
      </xdr:blipFill>
      <xdr:spPr>
        <a:xfrm>
          <a:off x="4715256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F007E687-F01E-409C-A248-5ED72A5456B3}"/>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1D81F4C5-6E46-4F3F-B5D5-36C952AEEACD}"/>
            </a:ext>
          </a:extLst>
        </xdr:cNvPr>
        <xdr:cNvPicPr>
          <a:picLocks noChangeAspect="1"/>
        </xdr:cNvPicPr>
      </xdr:nvPicPr>
      <xdr:blipFill>
        <a:blip xmlns:r="http://schemas.openxmlformats.org/officeDocument/2006/relationships" r:embed="rId1" cstate="print"/>
        <a:stretch>
          <a:fillRect/>
        </a:stretch>
      </xdr:blipFill>
      <xdr:spPr>
        <a:xfrm>
          <a:off x="3233928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DDD3C135-64CA-480F-962A-708247D135C6}"/>
            </a:ext>
          </a:extLst>
        </xdr:cNvPr>
        <xdr:cNvPicPr>
          <a:picLocks noChangeAspect="1"/>
        </xdr:cNvPicPr>
      </xdr:nvPicPr>
      <xdr:blipFill>
        <a:blip xmlns:r="http://schemas.openxmlformats.org/officeDocument/2006/relationships" r:embed="rId1" cstate="print"/>
        <a:stretch>
          <a:fillRect/>
        </a:stretch>
      </xdr:blipFill>
      <xdr:spPr>
        <a:xfrm>
          <a:off x="11280672" y="1887671"/>
          <a:ext cx="1078968" cy="322129"/>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F674DA42-1F49-4A5B-85B7-DF7795377029}"/>
            </a:ext>
          </a:extLst>
        </xdr:cNvPr>
        <xdr:cNvPicPr>
          <a:picLocks noChangeAspect="1"/>
        </xdr:cNvPicPr>
      </xdr:nvPicPr>
      <xdr:blipFill>
        <a:blip xmlns:r="http://schemas.openxmlformats.org/officeDocument/2006/relationships" r:embed="rId1" cstate="print"/>
        <a:stretch>
          <a:fillRect/>
        </a:stretch>
      </xdr:blipFill>
      <xdr:spPr>
        <a:xfrm>
          <a:off x="4715256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8850C3B8-A40A-432A-955C-A819C3E614E5}"/>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CAB5AB2B-79C2-48A1-B614-9D9FC87FD685}"/>
            </a:ext>
          </a:extLst>
        </xdr:cNvPr>
        <xdr:cNvPicPr>
          <a:picLocks noChangeAspect="1"/>
        </xdr:cNvPicPr>
      </xdr:nvPicPr>
      <xdr:blipFill>
        <a:blip xmlns:r="http://schemas.openxmlformats.org/officeDocument/2006/relationships" r:embed="rId1" cstate="print"/>
        <a:stretch>
          <a:fillRect/>
        </a:stretch>
      </xdr:blipFill>
      <xdr:spPr>
        <a:xfrm>
          <a:off x="3233928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A7B9FAD0-9182-48CD-BAC6-CF2727C060F5}"/>
            </a:ext>
          </a:extLst>
        </xdr:cNvPr>
        <xdr:cNvPicPr>
          <a:picLocks noChangeAspect="1"/>
        </xdr:cNvPicPr>
      </xdr:nvPicPr>
      <xdr:blipFill>
        <a:blip xmlns:r="http://schemas.openxmlformats.org/officeDocument/2006/relationships" r:embed="rId1" cstate="print"/>
        <a:stretch>
          <a:fillRect/>
        </a:stretch>
      </xdr:blipFill>
      <xdr:spPr>
        <a:xfrm>
          <a:off x="11280672" y="1887671"/>
          <a:ext cx="1078968" cy="322129"/>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ED6A0F3D-E122-44F3-9AF9-21E6FEC61FAF}"/>
            </a:ext>
          </a:extLst>
        </xdr:cNvPr>
        <xdr:cNvPicPr>
          <a:picLocks noChangeAspect="1"/>
        </xdr:cNvPicPr>
      </xdr:nvPicPr>
      <xdr:blipFill>
        <a:blip xmlns:r="http://schemas.openxmlformats.org/officeDocument/2006/relationships" r:embed="rId1" cstate="print"/>
        <a:stretch>
          <a:fillRect/>
        </a:stretch>
      </xdr:blipFill>
      <xdr:spPr>
        <a:xfrm>
          <a:off x="4723638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D2F8CDD4-5682-4F08-91DB-6B9D959AB0D2}"/>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8A0C3F5B-8CB0-494F-8368-38E05E65D675}"/>
            </a:ext>
          </a:extLst>
        </xdr:cNvPr>
        <xdr:cNvPicPr>
          <a:picLocks noChangeAspect="1"/>
        </xdr:cNvPicPr>
      </xdr:nvPicPr>
      <xdr:blipFill>
        <a:blip xmlns:r="http://schemas.openxmlformats.org/officeDocument/2006/relationships" r:embed="rId1" cstate="print"/>
        <a:stretch>
          <a:fillRect/>
        </a:stretch>
      </xdr:blipFill>
      <xdr:spPr>
        <a:xfrm>
          <a:off x="3242310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1680C52A-7A3A-4625-BBA5-50B56562C660}"/>
            </a:ext>
          </a:extLst>
        </xdr:cNvPr>
        <xdr:cNvPicPr>
          <a:picLocks noChangeAspect="1"/>
        </xdr:cNvPicPr>
      </xdr:nvPicPr>
      <xdr:blipFill>
        <a:blip xmlns:r="http://schemas.openxmlformats.org/officeDocument/2006/relationships" r:embed="rId1" cstate="print"/>
        <a:stretch>
          <a:fillRect/>
        </a:stretch>
      </xdr:blipFill>
      <xdr:spPr>
        <a:xfrm>
          <a:off x="11364492" y="1887671"/>
          <a:ext cx="1078968" cy="322129"/>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9D163CD2-825C-4CAB-8AC9-D80A563CE8F0}"/>
            </a:ext>
          </a:extLst>
        </xdr:cNvPr>
        <xdr:cNvPicPr>
          <a:picLocks noChangeAspect="1"/>
        </xdr:cNvPicPr>
      </xdr:nvPicPr>
      <xdr:blipFill>
        <a:blip xmlns:r="http://schemas.openxmlformats.org/officeDocument/2006/relationships" r:embed="rId1" cstate="print"/>
        <a:stretch>
          <a:fillRect/>
        </a:stretch>
      </xdr:blipFill>
      <xdr:spPr>
        <a:xfrm>
          <a:off x="4715256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A58BD7E8-CED0-40C1-B627-AD9A07F8D43A}"/>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EFCE1ADC-15AC-47D2-AC8B-713F54ED989F}"/>
            </a:ext>
          </a:extLst>
        </xdr:cNvPr>
        <xdr:cNvPicPr>
          <a:picLocks noChangeAspect="1"/>
        </xdr:cNvPicPr>
      </xdr:nvPicPr>
      <xdr:blipFill>
        <a:blip xmlns:r="http://schemas.openxmlformats.org/officeDocument/2006/relationships" r:embed="rId1" cstate="print"/>
        <a:stretch>
          <a:fillRect/>
        </a:stretch>
      </xdr:blipFill>
      <xdr:spPr>
        <a:xfrm>
          <a:off x="3233928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8953CF8D-E30C-4700-BC17-AF8FA0BC6137}"/>
            </a:ext>
          </a:extLst>
        </xdr:cNvPr>
        <xdr:cNvPicPr>
          <a:picLocks noChangeAspect="1"/>
        </xdr:cNvPicPr>
      </xdr:nvPicPr>
      <xdr:blipFill>
        <a:blip xmlns:r="http://schemas.openxmlformats.org/officeDocument/2006/relationships" r:embed="rId1" cstate="print"/>
        <a:stretch>
          <a:fillRect/>
        </a:stretch>
      </xdr:blipFill>
      <xdr:spPr>
        <a:xfrm>
          <a:off x="11280672" y="1887671"/>
          <a:ext cx="1078968" cy="322129"/>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3EA8344D-65F8-4B6E-A078-6751C83B955F}"/>
            </a:ext>
          </a:extLst>
        </xdr:cNvPr>
        <xdr:cNvPicPr>
          <a:picLocks noChangeAspect="1"/>
        </xdr:cNvPicPr>
      </xdr:nvPicPr>
      <xdr:blipFill>
        <a:blip xmlns:r="http://schemas.openxmlformats.org/officeDocument/2006/relationships" r:embed="rId1" cstate="print"/>
        <a:stretch>
          <a:fillRect/>
        </a:stretch>
      </xdr:blipFill>
      <xdr:spPr>
        <a:xfrm>
          <a:off x="4718304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2FBCC716-8AE9-460D-B383-1E1F762DEE7B}"/>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3D9F5D93-413A-4CD6-AB70-9E798AAC600E}"/>
            </a:ext>
          </a:extLst>
        </xdr:cNvPr>
        <xdr:cNvPicPr>
          <a:picLocks noChangeAspect="1"/>
        </xdr:cNvPicPr>
      </xdr:nvPicPr>
      <xdr:blipFill>
        <a:blip xmlns:r="http://schemas.openxmlformats.org/officeDocument/2006/relationships" r:embed="rId1" cstate="print"/>
        <a:stretch>
          <a:fillRect/>
        </a:stretch>
      </xdr:blipFill>
      <xdr:spPr>
        <a:xfrm>
          <a:off x="3236976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D77B65A1-9DE6-4E7D-AEDC-76F9A0D61D39}"/>
            </a:ext>
          </a:extLst>
        </xdr:cNvPr>
        <xdr:cNvPicPr>
          <a:picLocks noChangeAspect="1"/>
        </xdr:cNvPicPr>
      </xdr:nvPicPr>
      <xdr:blipFill>
        <a:blip xmlns:r="http://schemas.openxmlformats.org/officeDocument/2006/relationships" r:embed="rId1" cstate="print"/>
        <a:stretch>
          <a:fillRect/>
        </a:stretch>
      </xdr:blipFill>
      <xdr:spPr>
        <a:xfrm>
          <a:off x="11311152" y="1887671"/>
          <a:ext cx="1078968" cy="322129"/>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A72ACE1A-629D-49C7-9FE6-8F7CF2C7E5C0}"/>
            </a:ext>
          </a:extLst>
        </xdr:cNvPr>
        <xdr:cNvPicPr>
          <a:picLocks noChangeAspect="1"/>
        </xdr:cNvPicPr>
      </xdr:nvPicPr>
      <xdr:blipFill>
        <a:blip xmlns:r="http://schemas.openxmlformats.org/officeDocument/2006/relationships" r:embed="rId1" cstate="print"/>
        <a:stretch>
          <a:fillRect/>
        </a:stretch>
      </xdr:blipFill>
      <xdr:spPr>
        <a:xfrm>
          <a:off x="4722876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31A2B0E1-B201-4E18-A02F-ED917563DD2A}"/>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09425726-9665-42F0-9509-3A2C14C5BD7E}"/>
            </a:ext>
          </a:extLst>
        </xdr:cNvPr>
        <xdr:cNvPicPr>
          <a:picLocks noChangeAspect="1"/>
        </xdr:cNvPicPr>
      </xdr:nvPicPr>
      <xdr:blipFill>
        <a:blip xmlns:r="http://schemas.openxmlformats.org/officeDocument/2006/relationships" r:embed="rId1" cstate="print"/>
        <a:stretch>
          <a:fillRect/>
        </a:stretch>
      </xdr:blipFill>
      <xdr:spPr>
        <a:xfrm>
          <a:off x="3241548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53C660BE-B702-4F17-9A79-056A1A175693}"/>
            </a:ext>
          </a:extLst>
        </xdr:cNvPr>
        <xdr:cNvPicPr>
          <a:picLocks noChangeAspect="1"/>
        </xdr:cNvPicPr>
      </xdr:nvPicPr>
      <xdr:blipFill>
        <a:blip xmlns:r="http://schemas.openxmlformats.org/officeDocument/2006/relationships" r:embed="rId1" cstate="print"/>
        <a:stretch>
          <a:fillRect/>
        </a:stretch>
      </xdr:blipFill>
      <xdr:spPr>
        <a:xfrm>
          <a:off x="11356872" y="1887671"/>
          <a:ext cx="1078968" cy="322129"/>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3E79B179-ED82-4D9C-A516-B8D797E554C2}"/>
            </a:ext>
          </a:extLst>
        </xdr:cNvPr>
        <xdr:cNvPicPr>
          <a:picLocks noChangeAspect="1"/>
        </xdr:cNvPicPr>
      </xdr:nvPicPr>
      <xdr:blipFill>
        <a:blip xmlns:r="http://schemas.openxmlformats.org/officeDocument/2006/relationships" r:embed="rId1" cstate="print"/>
        <a:stretch>
          <a:fillRect/>
        </a:stretch>
      </xdr:blipFill>
      <xdr:spPr>
        <a:xfrm>
          <a:off x="4716018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1E0B0384-2E51-4E7C-B195-51A25E0F9F9A}"/>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E1AC18C9-EAB1-4B8A-80CA-45FBC935A327}"/>
            </a:ext>
          </a:extLst>
        </xdr:cNvPr>
        <xdr:cNvPicPr>
          <a:picLocks noChangeAspect="1"/>
        </xdr:cNvPicPr>
      </xdr:nvPicPr>
      <xdr:blipFill>
        <a:blip xmlns:r="http://schemas.openxmlformats.org/officeDocument/2006/relationships" r:embed="rId1" cstate="print"/>
        <a:stretch>
          <a:fillRect/>
        </a:stretch>
      </xdr:blipFill>
      <xdr:spPr>
        <a:xfrm>
          <a:off x="3234690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6DE60281-446C-49D1-890B-F44B9F1A317B}"/>
            </a:ext>
          </a:extLst>
        </xdr:cNvPr>
        <xdr:cNvPicPr>
          <a:picLocks noChangeAspect="1"/>
        </xdr:cNvPicPr>
      </xdr:nvPicPr>
      <xdr:blipFill>
        <a:blip xmlns:r="http://schemas.openxmlformats.org/officeDocument/2006/relationships" r:embed="rId1" cstate="print"/>
        <a:stretch>
          <a:fillRect/>
        </a:stretch>
      </xdr:blipFill>
      <xdr:spPr>
        <a:xfrm>
          <a:off x="11288292" y="1887671"/>
          <a:ext cx="1078968" cy="322129"/>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4A0DF324-13BB-43FD-9417-C44FD9AA933C}"/>
            </a:ext>
          </a:extLst>
        </xdr:cNvPr>
        <xdr:cNvPicPr>
          <a:picLocks noChangeAspect="1"/>
        </xdr:cNvPicPr>
      </xdr:nvPicPr>
      <xdr:blipFill>
        <a:blip xmlns:r="http://schemas.openxmlformats.org/officeDocument/2006/relationships" r:embed="rId1" cstate="print"/>
        <a:stretch>
          <a:fillRect/>
        </a:stretch>
      </xdr:blipFill>
      <xdr:spPr>
        <a:xfrm>
          <a:off x="4715256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19FECE6A-C3C5-40C0-8089-5DB421F8839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CDC3102C-585F-4FBE-955D-096917A123F3}"/>
            </a:ext>
          </a:extLst>
        </xdr:cNvPr>
        <xdr:cNvPicPr>
          <a:picLocks noChangeAspect="1"/>
        </xdr:cNvPicPr>
      </xdr:nvPicPr>
      <xdr:blipFill>
        <a:blip xmlns:r="http://schemas.openxmlformats.org/officeDocument/2006/relationships" r:embed="rId1" cstate="print"/>
        <a:stretch>
          <a:fillRect/>
        </a:stretch>
      </xdr:blipFill>
      <xdr:spPr>
        <a:xfrm>
          <a:off x="3233928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185D10B1-1A58-45A2-855E-C5B13C90FDEC}"/>
            </a:ext>
          </a:extLst>
        </xdr:cNvPr>
        <xdr:cNvPicPr>
          <a:picLocks noChangeAspect="1"/>
        </xdr:cNvPicPr>
      </xdr:nvPicPr>
      <xdr:blipFill>
        <a:blip xmlns:r="http://schemas.openxmlformats.org/officeDocument/2006/relationships" r:embed="rId1" cstate="print"/>
        <a:stretch>
          <a:fillRect/>
        </a:stretch>
      </xdr:blipFill>
      <xdr:spPr>
        <a:xfrm>
          <a:off x="11280672" y="1887671"/>
          <a:ext cx="1078968" cy="32212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627909" cy="476250"/>
    <xdr:pic>
      <xdr:nvPicPr>
        <xdr:cNvPr id="2" name="Picture 1">
          <a:extLst>
            <a:ext uri="{FF2B5EF4-FFF2-40B4-BE49-F238E27FC236}">
              <a16:creationId xmlns:a16="http://schemas.microsoft.com/office/drawing/2014/main" id="{E335F174-EBC0-4580-B86F-582B03C27EF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2880"/>
          <a:ext cx="1627909" cy="476250"/>
        </a:xfrm>
        <a:prstGeom prst="rect">
          <a:avLst/>
        </a:prstGeom>
        <a:noFill/>
        <a:ln>
          <a:noFill/>
        </a:ln>
      </xdr:spPr>
    </xdr:pic>
    <xdr:clientData/>
  </xdr:oneCellAnchor>
</xdr:wsDr>
</file>

<file path=xl/drawings/drawing20.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06938A1C-C613-4361-BE0F-EEAD65BC561D}"/>
            </a:ext>
          </a:extLst>
        </xdr:cNvPr>
        <xdr:cNvPicPr>
          <a:picLocks noChangeAspect="1"/>
        </xdr:cNvPicPr>
      </xdr:nvPicPr>
      <xdr:blipFill>
        <a:blip xmlns:r="http://schemas.openxmlformats.org/officeDocument/2006/relationships" r:embed="rId1" cstate="print"/>
        <a:stretch>
          <a:fillRect/>
        </a:stretch>
      </xdr:blipFill>
      <xdr:spPr>
        <a:xfrm>
          <a:off x="4720590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E43B0545-8FA6-4117-A195-C40EADEB3FF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CD0B3523-48E1-45A6-9ED1-3FFD43EE44F5}"/>
            </a:ext>
          </a:extLst>
        </xdr:cNvPr>
        <xdr:cNvPicPr>
          <a:picLocks noChangeAspect="1"/>
        </xdr:cNvPicPr>
      </xdr:nvPicPr>
      <xdr:blipFill>
        <a:blip xmlns:r="http://schemas.openxmlformats.org/officeDocument/2006/relationships" r:embed="rId1" cstate="print"/>
        <a:stretch>
          <a:fillRect/>
        </a:stretch>
      </xdr:blipFill>
      <xdr:spPr>
        <a:xfrm>
          <a:off x="3239262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DA69616F-EE9A-456A-A020-756E61F002CF}"/>
            </a:ext>
          </a:extLst>
        </xdr:cNvPr>
        <xdr:cNvPicPr>
          <a:picLocks noChangeAspect="1"/>
        </xdr:cNvPicPr>
      </xdr:nvPicPr>
      <xdr:blipFill>
        <a:blip xmlns:r="http://schemas.openxmlformats.org/officeDocument/2006/relationships" r:embed="rId1" cstate="print"/>
        <a:stretch>
          <a:fillRect/>
        </a:stretch>
      </xdr:blipFill>
      <xdr:spPr>
        <a:xfrm>
          <a:off x="11334012" y="1887671"/>
          <a:ext cx="1078968" cy="322129"/>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F1002FF6-E238-4553-A089-793C407BBD3E}"/>
            </a:ext>
          </a:extLst>
        </xdr:cNvPr>
        <xdr:cNvPicPr>
          <a:picLocks noChangeAspect="1"/>
        </xdr:cNvPicPr>
      </xdr:nvPicPr>
      <xdr:blipFill>
        <a:blip xmlns:r="http://schemas.openxmlformats.org/officeDocument/2006/relationships" r:embed="rId1" cstate="print"/>
        <a:stretch>
          <a:fillRect/>
        </a:stretch>
      </xdr:blipFill>
      <xdr:spPr>
        <a:xfrm>
          <a:off x="4715256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F391A69C-4043-475F-80B0-1781BF520190}"/>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0ADA13A1-6BDB-422F-B02B-0EE6AB3A66DF}"/>
            </a:ext>
          </a:extLst>
        </xdr:cNvPr>
        <xdr:cNvPicPr>
          <a:picLocks noChangeAspect="1"/>
        </xdr:cNvPicPr>
      </xdr:nvPicPr>
      <xdr:blipFill>
        <a:blip xmlns:r="http://schemas.openxmlformats.org/officeDocument/2006/relationships" r:embed="rId1" cstate="print"/>
        <a:stretch>
          <a:fillRect/>
        </a:stretch>
      </xdr:blipFill>
      <xdr:spPr>
        <a:xfrm>
          <a:off x="3233928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1C459D84-FB0E-4E93-9E47-80030BFB6746}"/>
            </a:ext>
          </a:extLst>
        </xdr:cNvPr>
        <xdr:cNvPicPr>
          <a:picLocks noChangeAspect="1"/>
        </xdr:cNvPicPr>
      </xdr:nvPicPr>
      <xdr:blipFill>
        <a:blip xmlns:r="http://schemas.openxmlformats.org/officeDocument/2006/relationships" r:embed="rId1" cstate="print"/>
        <a:stretch>
          <a:fillRect/>
        </a:stretch>
      </xdr:blipFill>
      <xdr:spPr>
        <a:xfrm>
          <a:off x="11280672" y="1887671"/>
          <a:ext cx="1078968" cy="322129"/>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BA0970A1-3092-4F0E-A4BC-A6F3F57709AB}"/>
            </a:ext>
          </a:extLst>
        </xdr:cNvPr>
        <xdr:cNvPicPr>
          <a:picLocks noChangeAspect="1"/>
        </xdr:cNvPicPr>
      </xdr:nvPicPr>
      <xdr:blipFill>
        <a:blip xmlns:r="http://schemas.openxmlformats.org/officeDocument/2006/relationships" r:embed="rId1" cstate="print"/>
        <a:stretch>
          <a:fillRect/>
        </a:stretch>
      </xdr:blipFill>
      <xdr:spPr>
        <a:xfrm>
          <a:off x="4722114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269B6A29-7619-49B6-ACFF-1D1E7AA368B0}"/>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FD533AF3-9AD4-480C-ACE4-F6F8A67A4890}"/>
            </a:ext>
          </a:extLst>
        </xdr:cNvPr>
        <xdr:cNvPicPr>
          <a:picLocks noChangeAspect="1"/>
        </xdr:cNvPicPr>
      </xdr:nvPicPr>
      <xdr:blipFill>
        <a:blip xmlns:r="http://schemas.openxmlformats.org/officeDocument/2006/relationships" r:embed="rId1" cstate="print"/>
        <a:stretch>
          <a:fillRect/>
        </a:stretch>
      </xdr:blipFill>
      <xdr:spPr>
        <a:xfrm>
          <a:off x="3240786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79F5AB7A-D033-4CA8-B167-B7108A8FEF04}"/>
            </a:ext>
          </a:extLst>
        </xdr:cNvPr>
        <xdr:cNvPicPr>
          <a:picLocks noChangeAspect="1"/>
        </xdr:cNvPicPr>
      </xdr:nvPicPr>
      <xdr:blipFill>
        <a:blip xmlns:r="http://schemas.openxmlformats.org/officeDocument/2006/relationships" r:embed="rId1" cstate="print"/>
        <a:stretch>
          <a:fillRect/>
        </a:stretch>
      </xdr:blipFill>
      <xdr:spPr>
        <a:xfrm>
          <a:off x="11349252" y="1887671"/>
          <a:ext cx="1078968" cy="322129"/>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6" name="Picture 5">
          <a:extLst>
            <a:ext uri="{FF2B5EF4-FFF2-40B4-BE49-F238E27FC236}">
              <a16:creationId xmlns:a16="http://schemas.microsoft.com/office/drawing/2014/main" id="{9C04349F-F4F7-4979-BB37-0575101F9644}"/>
            </a:ext>
          </a:extLst>
        </xdr:cNvPr>
        <xdr:cNvPicPr>
          <a:picLocks noChangeAspect="1"/>
        </xdr:cNvPicPr>
      </xdr:nvPicPr>
      <xdr:blipFill>
        <a:blip xmlns:r="http://schemas.openxmlformats.org/officeDocument/2006/relationships" r:embed="rId1" cstate="print"/>
        <a:stretch>
          <a:fillRect/>
        </a:stretch>
      </xdr:blipFill>
      <xdr:spPr>
        <a:xfrm>
          <a:off x="4718304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621A2420-7DC9-4FC3-B45C-8E4418014921}"/>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8" name="Picture 7">
          <a:extLst>
            <a:ext uri="{FF2B5EF4-FFF2-40B4-BE49-F238E27FC236}">
              <a16:creationId xmlns:a16="http://schemas.microsoft.com/office/drawing/2014/main" id="{30B510C9-9BDD-4801-9295-BB895ABBDC16}"/>
            </a:ext>
          </a:extLst>
        </xdr:cNvPr>
        <xdr:cNvPicPr>
          <a:picLocks noChangeAspect="1"/>
        </xdr:cNvPicPr>
      </xdr:nvPicPr>
      <xdr:blipFill>
        <a:blip xmlns:r="http://schemas.openxmlformats.org/officeDocument/2006/relationships" r:embed="rId1" cstate="print"/>
        <a:stretch>
          <a:fillRect/>
        </a:stretch>
      </xdr:blipFill>
      <xdr:spPr>
        <a:xfrm>
          <a:off x="3236976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9" name="Picture 8">
          <a:extLst>
            <a:ext uri="{FF2B5EF4-FFF2-40B4-BE49-F238E27FC236}">
              <a16:creationId xmlns:a16="http://schemas.microsoft.com/office/drawing/2014/main" id="{DD1F730B-94CD-49C1-8363-01506539625D}"/>
            </a:ext>
          </a:extLst>
        </xdr:cNvPr>
        <xdr:cNvPicPr>
          <a:picLocks noChangeAspect="1"/>
        </xdr:cNvPicPr>
      </xdr:nvPicPr>
      <xdr:blipFill>
        <a:blip xmlns:r="http://schemas.openxmlformats.org/officeDocument/2006/relationships" r:embed="rId1" cstate="print"/>
        <a:stretch>
          <a:fillRect/>
        </a:stretch>
      </xdr:blipFill>
      <xdr:spPr>
        <a:xfrm>
          <a:off x="11311152" y="1887671"/>
          <a:ext cx="1078968" cy="322129"/>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31</xdr:col>
      <xdr:colOff>899160</xdr:colOff>
      <xdr:row>2</xdr:row>
      <xdr:rowOff>518160</xdr:rowOff>
    </xdr:from>
    <xdr:ext cx="1083326" cy="323430"/>
    <xdr:pic>
      <xdr:nvPicPr>
        <xdr:cNvPr id="6" name="Picture 5">
          <a:extLst>
            <a:ext uri="{FF2B5EF4-FFF2-40B4-BE49-F238E27FC236}">
              <a16:creationId xmlns:a16="http://schemas.microsoft.com/office/drawing/2014/main" id="{DCC94593-B4DE-487F-BF2B-59C2BC281152}"/>
            </a:ext>
          </a:extLst>
        </xdr:cNvPr>
        <xdr:cNvPicPr>
          <a:picLocks noChangeAspect="1"/>
        </xdr:cNvPicPr>
      </xdr:nvPicPr>
      <xdr:blipFill>
        <a:blip xmlns:r="http://schemas.openxmlformats.org/officeDocument/2006/relationships" r:embed="rId1" cstate="print"/>
        <a:stretch>
          <a:fillRect/>
        </a:stretch>
      </xdr:blipFill>
      <xdr:spPr>
        <a:xfrm>
          <a:off x="47244000" y="160782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2DD0ED81-7E34-411C-BB80-FA32C6D9C8D3}"/>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17</xdr:col>
      <xdr:colOff>358140</xdr:colOff>
      <xdr:row>2</xdr:row>
      <xdr:rowOff>533400</xdr:rowOff>
    </xdr:from>
    <xdr:ext cx="1083326" cy="323430"/>
    <xdr:pic>
      <xdr:nvPicPr>
        <xdr:cNvPr id="8" name="Picture 7">
          <a:extLst>
            <a:ext uri="{FF2B5EF4-FFF2-40B4-BE49-F238E27FC236}">
              <a16:creationId xmlns:a16="http://schemas.microsoft.com/office/drawing/2014/main" id="{6AA6BF03-4A33-487C-96A1-26AF1D1B5F9A}"/>
            </a:ext>
          </a:extLst>
        </xdr:cNvPr>
        <xdr:cNvPicPr>
          <a:picLocks noChangeAspect="1"/>
        </xdr:cNvPicPr>
      </xdr:nvPicPr>
      <xdr:blipFill>
        <a:blip xmlns:r="http://schemas.openxmlformats.org/officeDocument/2006/relationships" r:embed="rId1" cstate="print"/>
        <a:stretch>
          <a:fillRect/>
        </a:stretch>
      </xdr:blipFill>
      <xdr:spPr>
        <a:xfrm>
          <a:off x="26753820" y="1623060"/>
          <a:ext cx="1083326" cy="323430"/>
        </a:xfrm>
        <a:prstGeom prst="rect">
          <a:avLst/>
        </a:prstGeom>
      </xdr:spPr>
    </xdr:pic>
    <xdr:clientData/>
  </xdr:oneCellAnchor>
  <xdr:oneCellAnchor>
    <xdr:from>
      <xdr:col>6</xdr:col>
      <xdr:colOff>605052</xdr:colOff>
      <xdr:row>2</xdr:row>
      <xdr:rowOff>546551</xdr:rowOff>
    </xdr:from>
    <xdr:ext cx="1078968" cy="322129"/>
    <xdr:pic>
      <xdr:nvPicPr>
        <xdr:cNvPr id="9" name="Picture 8">
          <a:extLst>
            <a:ext uri="{FF2B5EF4-FFF2-40B4-BE49-F238E27FC236}">
              <a16:creationId xmlns:a16="http://schemas.microsoft.com/office/drawing/2014/main" id="{18886CFD-2161-46E2-84EC-A9848EFF8D28}"/>
            </a:ext>
          </a:extLst>
        </xdr:cNvPr>
        <xdr:cNvPicPr>
          <a:picLocks noChangeAspect="1"/>
        </xdr:cNvPicPr>
      </xdr:nvPicPr>
      <xdr:blipFill>
        <a:blip xmlns:r="http://schemas.openxmlformats.org/officeDocument/2006/relationships" r:embed="rId1" cstate="print"/>
        <a:stretch>
          <a:fillRect/>
        </a:stretch>
      </xdr:blipFill>
      <xdr:spPr>
        <a:xfrm>
          <a:off x="11326392" y="1636211"/>
          <a:ext cx="1078968" cy="322129"/>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6" name="Picture 5">
          <a:extLst>
            <a:ext uri="{FF2B5EF4-FFF2-40B4-BE49-F238E27FC236}">
              <a16:creationId xmlns:a16="http://schemas.microsoft.com/office/drawing/2014/main" id="{1493211B-18CE-47C2-8FC8-0E9CE92D56CA}"/>
            </a:ext>
          </a:extLst>
        </xdr:cNvPr>
        <xdr:cNvPicPr>
          <a:picLocks noChangeAspect="1"/>
        </xdr:cNvPicPr>
      </xdr:nvPicPr>
      <xdr:blipFill>
        <a:blip xmlns:r="http://schemas.openxmlformats.org/officeDocument/2006/relationships" r:embed="rId1" cstate="print"/>
        <a:stretch>
          <a:fillRect/>
        </a:stretch>
      </xdr:blipFill>
      <xdr:spPr>
        <a:xfrm>
          <a:off x="4726686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524DE773-09D7-424A-9B3F-D5CFFA60A4F7}"/>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8" name="Picture 7">
          <a:extLst>
            <a:ext uri="{FF2B5EF4-FFF2-40B4-BE49-F238E27FC236}">
              <a16:creationId xmlns:a16="http://schemas.microsoft.com/office/drawing/2014/main" id="{4C10BFF7-FF22-45AA-9EA0-E79DA7C919A0}"/>
            </a:ext>
          </a:extLst>
        </xdr:cNvPr>
        <xdr:cNvPicPr>
          <a:picLocks noChangeAspect="1"/>
        </xdr:cNvPicPr>
      </xdr:nvPicPr>
      <xdr:blipFill>
        <a:blip xmlns:r="http://schemas.openxmlformats.org/officeDocument/2006/relationships" r:embed="rId1" cstate="print"/>
        <a:stretch>
          <a:fillRect/>
        </a:stretch>
      </xdr:blipFill>
      <xdr:spPr>
        <a:xfrm>
          <a:off x="3245358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9" name="Picture 8">
          <a:extLst>
            <a:ext uri="{FF2B5EF4-FFF2-40B4-BE49-F238E27FC236}">
              <a16:creationId xmlns:a16="http://schemas.microsoft.com/office/drawing/2014/main" id="{649C5E57-8679-4FE0-AFFB-4BF1397F1889}"/>
            </a:ext>
          </a:extLst>
        </xdr:cNvPr>
        <xdr:cNvPicPr>
          <a:picLocks noChangeAspect="1"/>
        </xdr:cNvPicPr>
      </xdr:nvPicPr>
      <xdr:blipFill>
        <a:blip xmlns:r="http://schemas.openxmlformats.org/officeDocument/2006/relationships" r:embed="rId1" cstate="print"/>
        <a:stretch>
          <a:fillRect/>
        </a:stretch>
      </xdr:blipFill>
      <xdr:spPr>
        <a:xfrm>
          <a:off x="11394972" y="1887671"/>
          <a:ext cx="1078968" cy="322129"/>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6" name="Picture 5">
          <a:extLst>
            <a:ext uri="{FF2B5EF4-FFF2-40B4-BE49-F238E27FC236}">
              <a16:creationId xmlns:a16="http://schemas.microsoft.com/office/drawing/2014/main" id="{FBA1207D-14E0-4C2A-86E4-E338B8C8B39E}"/>
            </a:ext>
          </a:extLst>
        </xdr:cNvPr>
        <xdr:cNvPicPr>
          <a:picLocks noChangeAspect="1"/>
        </xdr:cNvPicPr>
      </xdr:nvPicPr>
      <xdr:blipFill>
        <a:blip xmlns:r="http://schemas.openxmlformats.org/officeDocument/2006/relationships" r:embed="rId1" cstate="print"/>
        <a:stretch>
          <a:fillRect/>
        </a:stretch>
      </xdr:blipFill>
      <xdr:spPr>
        <a:xfrm>
          <a:off x="4721352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21EB6FB2-7543-48E4-8C79-B9693FA78D6C}"/>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8" name="Picture 7">
          <a:extLst>
            <a:ext uri="{FF2B5EF4-FFF2-40B4-BE49-F238E27FC236}">
              <a16:creationId xmlns:a16="http://schemas.microsoft.com/office/drawing/2014/main" id="{69ED96D0-D4A1-4CF9-AF85-89F0F593D04C}"/>
            </a:ext>
          </a:extLst>
        </xdr:cNvPr>
        <xdr:cNvPicPr>
          <a:picLocks noChangeAspect="1"/>
        </xdr:cNvPicPr>
      </xdr:nvPicPr>
      <xdr:blipFill>
        <a:blip xmlns:r="http://schemas.openxmlformats.org/officeDocument/2006/relationships" r:embed="rId1" cstate="print"/>
        <a:stretch>
          <a:fillRect/>
        </a:stretch>
      </xdr:blipFill>
      <xdr:spPr>
        <a:xfrm>
          <a:off x="3240024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9" name="Picture 8">
          <a:extLst>
            <a:ext uri="{FF2B5EF4-FFF2-40B4-BE49-F238E27FC236}">
              <a16:creationId xmlns:a16="http://schemas.microsoft.com/office/drawing/2014/main" id="{49BD8263-FDE0-4FBA-82F5-0C82E64571FD}"/>
            </a:ext>
          </a:extLst>
        </xdr:cNvPr>
        <xdr:cNvPicPr>
          <a:picLocks noChangeAspect="1"/>
        </xdr:cNvPicPr>
      </xdr:nvPicPr>
      <xdr:blipFill>
        <a:blip xmlns:r="http://schemas.openxmlformats.org/officeDocument/2006/relationships" r:embed="rId1" cstate="print"/>
        <a:stretch>
          <a:fillRect/>
        </a:stretch>
      </xdr:blipFill>
      <xdr:spPr>
        <a:xfrm>
          <a:off x="11341632" y="1887671"/>
          <a:ext cx="1078968" cy="32212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6" name="Picture 5">
          <a:extLst>
            <a:ext uri="{FF2B5EF4-FFF2-40B4-BE49-F238E27FC236}">
              <a16:creationId xmlns:a16="http://schemas.microsoft.com/office/drawing/2014/main" id="{82F23294-DAAF-4500-92D3-62C8786641A3}"/>
            </a:ext>
          </a:extLst>
        </xdr:cNvPr>
        <xdr:cNvPicPr>
          <a:picLocks noChangeAspect="1"/>
        </xdr:cNvPicPr>
      </xdr:nvPicPr>
      <xdr:blipFill>
        <a:blip xmlns:r="http://schemas.openxmlformats.org/officeDocument/2006/relationships" r:embed="rId1" cstate="print"/>
        <a:stretch>
          <a:fillRect/>
        </a:stretch>
      </xdr:blipFill>
      <xdr:spPr>
        <a:xfrm>
          <a:off x="4716018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D408A779-0364-4740-9740-1CF4BE078AE9}"/>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8" name="Picture 7">
          <a:extLst>
            <a:ext uri="{FF2B5EF4-FFF2-40B4-BE49-F238E27FC236}">
              <a16:creationId xmlns:a16="http://schemas.microsoft.com/office/drawing/2014/main" id="{0757C4F2-1819-47CF-99C6-3E4A38B0C191}"/>
            </a:ext>
          </a:extLst>
        </xdr:cNvPr>
        <xdr:cNvPicPr>
          <a:picLocks noChangeAspect="1"/>
        </xdr:cNvPicPr>
      </xdr:nvPicPr>
      <xdr:blipFill>
        <a:blip xmlns:r="http://schemas.openxmlformats.org/officeDocument/2006/relationships" r:embed="rId1" cstate="print"/>
        <a:stretch>
          <a:fillRect/>
        </a:stretch>
      </xdr:blipFill>
      <xdr:spPr>
        <a:xfrm>
          <a:off x="3234690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9" name="Picture 8">
          <a:extLst>
            <a:ext uri="{FF2B5EF4-FFF2-40B4-BE49-F238E27FC236}">
              <a16:creationId xmlns:a16="http://schemas.microsoft.com/office/drawing/2014/main" id="{9B56763B-EA33-41F5-9ED0-93E03525CA88}"/>
            </a:ext>
          </a:extLst>
        </xdr:cNvPr>
        <xdr:cNvPicPr>
          <a:picLocks noChangeAspect="1"/>
        </xdr:cNvPicPr>
      </xdr:nvPicPr>
      <xdr:blipFill>
        <a:blip xmlns:r="http://schemas.openxmlformats.org/officeDocument/2006/relationships" r:embed="rId1" cstate="print"/>
        <a:stretch>
          <a:fillRect/>
        </a:stretch>
      </xdr:blipFill>
      <xdr:spPr>
        <a:xfrm>
          <a:off x="11288292" y="1887671"/>
          <a:ext cx="1078968" cy="322129"/>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6" name="Picture 5">
          <a:extLst>
            <a:ext uri="{FF2B5EF4-FFF2-40B4-BE49-F238E27FC236}">
              <a16:creationId xmlns:a16="http://schemas.microsoft.com/office/drawing/2014/main" id="{090B21E5-9FDF-405B-A795-EECC4109096F}"/>
            </a:ext>
          </a:extLst>
        </xdr:cNvPr>
        <xdr:cNvPicPr>
          <a:picLocks noChangeAspect="1"/>
        </xdr:cNvPicPr>
      </xdr:nvPicPr>
      <xdr:blipFill>
        <a:blip xmlns:r="http://schemas.openxmlformats.org/officeDocument/2006/relationships" r:embed="rId1" cstate="print"/>
        <a:stretch>
          <a:fillRect/>
        </a:stretch>
      </xdr:blipFill>
      <xdr:spPr>
        <a:xfrm>
          <a:off x="4720590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4ECEEFF9-7A42-4276-98B5-E49DBFD9CC97}"/>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8" name="Picture 7">
          <a:extLst>
            <a:ext uri="{FF2B5EF4-FFF2-40B4-BE49-F238E27FC236}">
              <a16:creationId xmlns:a16="http://schemas.microsoft.com/office/drawing/2014/main" id="{07ECF8C2-6282-4473-A317-57D9A9DEA988}"/>
            </a:ext>
          </a:extLst>
        </xdr:cNvPr>
        <xdr:cNvPicPr>
          <a:picLocks noChangeAspect="1"/>
        </xdr:cNvPicPr>
      </xdr:nvPicPr>
      <xdr:blipFill>
        <a:blip xmlns:r="http://schemas.openxmlformats.org/officeDocument/2006/relationships" r:embed="rId1" cstate="print"/>
        <a:stretch>
          <a:fillRect/>
        </a:stretch>
      </xdr:blipFill>
      <xdr:spPr>
        <a:xfrm>
          <a:off x="3239262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9" name="Picture 8">
          <a:extLst>
            <a:ext uri="{FF2B5EF4-FFF2-40B4-BE49-F238E27FC236}">
              <a16:creationId xmlns:a16="http://schemas.microsoft.com/office/drawing/2014/main" id="{B2D7A505-B67B-4ADD-9411-7565A07DFC3F}"/>
            </a:ext>
          </a:extLst>
        </xdr:cNvPr>
        <xdr:cNvPicPr>
          <a:picLocks noChangeAspect="1"/>
        </xdr:cNvPicPr>
      </xdr:nvPicPr>
      <xdr:blipFill>
        <a:blip xmlns:r="http://schemas.openxmlformats.org/officeDocument/2006/relationships" r:embed="rId1" cstate="print"/>
        <a:stretch>
          <a:fillRect/>
        </a:stretch>
      </xdr:blipFill>
      <xdr:spPr>
        <a:xfrm>
          <a:off x="11334012" y="1887671"/>
          <a:ext cx="1078968" cy="322129"/>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6" name="Picture 5">
          <a:extLst>
            <a:ext uri="{FF2B5EF4-FFF2-40B4-BE49-F238E27FC236}">
              <a16:creationId xmlns:a16="http://schemas.microsoft.com/office/drawing/2014/main" id="{48A8CC6A-2080-4E4C-A641-223E6539CC81}"/>
            </a:ext>
          </a:extLst>
        </xdr:cNvPr>
        <xdr:cNvPicPr>
          <a:picLocks noChangeAspect="1"/>
        </xdr:cNvPicPr>
      </xdr:nvPicPr>
      <xdr:blipFill>
        <a:blip xmlns:r="http://schemas.openxmlformats.org/officeDocument/2006/relationships" r:embed="rId1" cstate="print"/>
        <a:stretch>
          <a:fillRect/>
        </a:stretch>
      </xdr:blipFill>
      <xdr:spPr>
        <a:xfrm>
          <a:off x="4709160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69619B76-378A-4023-8DF9-38A3DD723F2B}"/>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8" name="Picture 7">
          <a:extLst>
            <a:ext uri="{FF2B5EF4-FFF2-40B4-BE49-F238E27FC236}">
              <a16:creationId xmlns:a16="http://schemas.microsoft.com/office/drawing/2014/main" id="{8C162350-4D6B-4944-AC84-D790BA68FEA1}"/>
            </a:ext>
          </a:extLst>
        </xdr:cNvPr>
        <xdr:cNvPicPr>
          <a:picLocks noChangeAspect="1"/>
        </xdr:cNvPicPr>
      </xdr:nvPicPr>
      <xdr:blipFill>
        <a:blip xmlns:r="http://schemas.openxmlformats.org/officeDocument/2006/relationships" r:embed="rId1" cstate="print"/>
        <a:stretch>
          <a:fillRect/>
        </a:stretch>
      </xdr:blipFill>
      <xdr:spPr>
        <a:xfrm>
          <a:off x="3227832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9" name="Picture 8">
          <a:extLst>
            <a:ext uri="{FF2B5EF4-FFF2-40B4-BE49-F238E27FC236}">
              <a16:creationId xmlns:a16="http://schemas.microsoft.com/office/drawing/2014/main" id="{1B20C166-C049-4660-8DD5-15D998DE8DB5}"/>
            </a:ext>
          </a:extLst>
        </xdr:cNvPr>
        <xdr:cNvPicPr>
          <a:picLocks noChangeAspect="1"/>
        </xdr:cNvPicPr>
      </xdr:nvPicPr>
      <xdr:blipFill>
        <a:blip xmlns:r="http://schemas.openxmlformats.org/officeDocument/2006/relationships" r:embed="rId1" cstate="print"/>
        <a:stretch>
          <a:fillRect/>
        </a:stretch>
      </xdr:blipFill>
      <xdr:spPr>
        <a:xfrm>
          <a:off x="11219712" y="1887671"/>
          <a:ext cx="1078968" cy="32212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36</xdr:col>
      <xdr:colOff>1143000</xdr:colOff>
      <xdr:row>2</xdr:row>
      <xdr:rowOff>487680</xdr:rowOff>
    </xdr:from>
    <xdr:ext cx="1083326" cy="323430"/>
    <xdr:pic>
      <xdr:nvPicPr>
        <xdr:cNvPr id="2" name="Picture 1">
          <a:extLst>
            <a:ext uri="{FF2B5EF4-FFF2-40B4-BE49-F238E27FC236}">
              <a16:creationId xmlns:a16="http://schemas.microsoft.com/office/drawing/2014/main" id="{08229B1E-2591-484B-BC80-91496EBDCD6A}"/>
            </a:ext>
          </a:extLst>
        </xdr:cNvPr>
        <xdr:cNvPicPr>
          <a:picLocks noChangeAspect="1"/>
        </xdr:cNvPicPr>
      </xdr:nvPicPr>
      <xdr:blipFill>
        <a:blip xmlns:r="http://schemas.openxmlformats.org/officeDocument/2006/relationships" r:embed="rId1" cstate="print"/>
        <a:stretch>
          <a:fillRect/>
        </a:stretch>
      </xdr:blipFill>
      <xdr:spPr>
        <a:xfrm>
          <a:off x="54368700" y="157734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1473793A-F06D-45B5-9AC0-F5CE03E7B7D6}"/>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26</xdr:col>
      <xdr:colOff>937260</xdr:colOff>
      <xdr:row>2</xdr:row>
      <xdr:rowOff>441960</xdr:rowOff>
    </xdr:from>
    <xdr:ext cx="1083326" cy="323430"/>
    <xdr:pic>
      <xdr:nvPicPr>
        <xdr:cNvPr id="4" name="Picture 3">
          <a:extLst>
            <a:ext uri="{FF2B5EF4-FFF2-40B4-BE49-F238E27FC236}">
              <a16:creationId xmlns:a16="http://schemas.microsoft.com/office/drawing/2014/main" id="{DD517120-3D44-44E8-84FA-760398FD0302}"/>
            </a:ext>
          </a:extLst>
        </xdr:cNvPr>
        <xdr:cNvPicPr>
          <a:picLocks noChangeAspect="1"/>
        </xdr:cNvPicPr>
      </xdr:nvPicPr>
      <xdr:blipFill>
        <a:blip xmlns:r="http://schemas.openxmlformats.org/officeDocument/2006/relationships" r:embed="rId1" cstate="print"/>
        <a:stretch>
          <a:fillRect/>
        </a:stretch>
      </xdr:blipFill>
      <xdr:spPr>
        <a:xfrm>
          <a:off x="39913560" y="1531620"/>
          <a:ext cx="1083326" cy="323430"/>
        </a:xfrm>
        <a:prstGeom prst="rect">
          <a:avLst/>
        </a:prstGeom>
      </xdr:spPr>
    </xdr:pic>
    <xdr:clientData/>
  </xdr:oneCellAnchor>
  <xdr:oneCellAnchor>
    <xdr:from>
      <xdr:col>5</xdr:col>
      <xdr:colOff>826032</xdr:colOff>
      <xdr:row>2</xdr:row>
      <xdr:rowOff>500831</xdr:rowOff>
    </xdr:from>
    <xdr:ext cx="1078968" cy="322129"/>
    <xdr:pic>
      <xdr:nvPicPr>
        <xdr:cNvPr id="5" name="Picture 4">
          <a:extLst>
            <a:ext uri="{FF2B5EF4-FFF2-40B4-BE49-F238E27FC236}">
              <a16:creationId xmlns:a16="http://schemas.microsoft.com/office/drawing/2014/main" id="{C365076C-DACA-47A7-9999-6BA6AF304B0F}"/>
            </a:ext>
          </a:extLst>
        </xdr:cNvPr>
        <xdr:cNvPicPr>
          <a:picLocks noChangeAspect="1"/>
        </xdr:cNvPicPr>
      </xdr:nvPicPr>
      <xdr:blipFill>
        <a:blip xmlns:r="http://schemas.openxmlformats.org/officeDocument/2006/relationships" r:embed="rId1" cstate="print"/>
        <a:stretch>
          <a:fillRect/>
        </a:stretch>
      </xdr:blipFill>
      <xdr:spPr>
        <a:xfrm>
          <a:off x="9878592" y="1590491"/>
          <a:ext cx="1078968" cy="322129"/>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6" name="Picture 5">
          <a:extLst>
            <a:ext uri="{FF2B5EF4-FFF2-40B4-BE49-F238E27FC236}">
              <a16:creationId xmlns:a16="http://schemas.microsoft.com/office/drawing/2014/main" id="{9B07D6A0-F01D-4D0C-BA83-254350E1C524}"/>
            </a:ext>
          </a:extLst>
        </xdr:cNvPr>
        <xdr:cNvPicPr>
          <a:picLocks noChangeAspect="1"/>
        </xdr:cNvPicPr>
      </xdr:nvPicPr>
      <xdr:blipFill>
        <a:blip xmlns:r="http://schemas.openxmlformats.org/officeDocument/2006/relationships" r:embed="rId1" cstate="print"/>
        <a:stretch>
          <a:fillRect/>
        </a:stretch>
      </xdr:blipFill>
      <xdr:spPr>
        <a:xfrm>
          <a:off x="4719828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32E158FC-5F76-4492-8FF8-3BD4DABD957C}"/>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8" name="Picture 7">
          <a:extLst>
            <a:ext uri="{FF2B5EF4-FFF2-40B4-BE49-F238E27FC236}">
              <a16:creationId xmlns:a16="http://schemas.microsoft.com/office/drawing/2014/main" id="{AF01F4E1-28E4-4712-8CB1-F92D7ACD998E}"/>
            </a:ext>
          </a:extLst>
        </xdr:cNvPr>
        <xdr:cNvPicPr>
          <a:picLocks noChangeAspect="1"/>
        </xdr:cNvPicPr>
      </xdr:nvPicPr>
      <xdr:blipFill>
        <a:blip xmlns:r="http://schemas.openxmlformats.org/officeDocument/2006/relationships" r:embed="rId1" cstate="print"/>
        <a:stretch>
          <a:fillRect/>
        </a:stretch>
      </xdr:blipFill>
      <xdr:spPr>
        <a:xfrm>
          <a:off x="3238500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9" name="Picture 8">
          <a:extLst>
            <a:ext uri="{FF2B5EF4-FFF2-40B4-BE49-F238E27FC236}">
              <a16:creationId xmlns:a16="http://schemas.microsoft.com/office/drawing/2014/main" id="{7577DB01-2EAE-4467-B6CE-CD69CC4FD759}"/>
            </a:ext>
          </a:extLst>
        </xdr:cNvPr>
        <xdr:cNvPicPr>
          <a:picLocks noChangeAspect="1"/>
        </xdr:cNvPicPr>
      </xdr:nvPicPr>
      <xdr:blipFill>
        <a:blip xmlns:r="http://schemas.openxmlformats.org/officeDocument/2006/relationships" r:embed="rId1" cstate="print"/>
        <a:stretch>
          <a:fillRect/>
        </a:stretch>
      </xdr:blipFill>
      <xdr:spPr>
        <a:xfrm>
          <a:off x="11326392" y="1887671"/>
          <a:ext cx="1078968" cy="322129"/>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6" name="Picture 5">
          <a:extLst>
            <a:ext uri="{FF2B5EF4-FFF2-40B4-BE49-F238E27FC236}">
              <a16:creationId xmlns:a16="http://schemas.microsoft.com/office/drawing/2014/main" id="{A2B7A63A-84F7-4429-8426-71AF09661EE6}"/>
            </a:ext>
          </a:extLst>
        </xdr:cNvPr>
        <xdr:cNvPicPr>
          <a:picLocks noChangeAspect="1"/>
        </xdr:cNvPicPr>
      </xdr:nvPicPr>
      <xdr:blipFill>
        <a:blip xmlns:r="http://schemas.openxmlformats.org/officeDocument/2006/relationships" r:embed="rId1" cstate="print"/>
        <a:stretch>
          <a:fillRect/>
        </a:stretch>
      </xdr:blipFill>
      <xdr:spPr>
        <a:xfrm>
          <a:off x="4719828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2F7856F0-067A-4D9F-AC27-B12E98F68830}"/>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8" name="Picture 7">
          <a:extLst>
            <a:ext uri="{FF2B5EF4-FFF2-40B4-BE49-F238E27FC236}">
              <a16:creationId xmlns:a16="http://schemas.microsoft.com/office/drawing/2014/main" id="{88C49C2C-E81E-4BA1-99C2-1774B8DF2BD7}"/>
            </a:ext>
          </a:extLst>
        </xdr:cNvPr>
        <xdr:cNvPicPr>
          <a:picLocks noChangeAspect="1"/>
        </xdr:cNvPicPr>
      </xdr:nvPicPr>
      <xdr:blipFill>
        <a:blip xmlns:r="http://schemas.openxmlformats.org/officeDocument/2006/relationships" r:embed="rId1" cstate="print"/>
        <a:stretch>
          <a:fillRect/>
        </a:stretch>
      </xdr:blipFill>
      <xdr:spPr>
        <a:xfrm>
          <a:off x="3238500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9" name="Picture 8">
          <a:extLst>
            <a:ext uri="{FF2B5EF4-FFF2-40B4-BE49-F238E27FC236}">
              <a16:creationId xmlns:a16="http://schemas.microsoft.com/office/drawing/2014/main" id="{A36BC293-DF17-4374-AD30-6CEF037EEB59}"/>
            </a:ext>
          </a:extLst>
        </xdr:cNvPr>
        <xdr:cNvPicPr>
          <a:picLocks noChangeAspect="1"/>
        </xdr:cNvPicPr>
      </xdr:nvPicPr>
      <xdr:blipFill>
        <a:blip xmlns:r="http://schemas.openxmlformats.org/officeDocument/2006/relationships" r:embed="rId1" cstate="print"/>
        <a:stretch>
          <a:fillRect/>
        </a:stretch>
      </xdr:blipFill>
      <xdr:spPr>
        <a:xfrm>
          <a:off x="11326392" y="1887671"/>
          <a:ext cx="1078968" cy="322129"/>
        </a:xfrm>
        <a:prstGeom prst="rect">
          <a:avLst/>
        </a:prstGeom>
      </xdr:spPr>
    </xdr:pic>
    <xdr:clientData/>
  </xdr:oneCellAnchor>
</xdr:wsDr>
</file>

<file path=xl/drawings/drawing32.xml><?xml version="1.0" encoding="utf-8"?>
<xdr:wsDr xmlns:xdr="http://schemas.openxmlformats.org/drawingml/2006/spreadsheetDrawing" xmlns:a="http://schemas.openxmlformats.org/drawingml/2006/main">
  <xdr:oneCellAnchor>
    <xdr:from>
      <xdr:col>26</xdr:col>
      <xdr:colOff>891540</xdr:colOff>
      <xdr:row>2</xdr:row>
      <xdr:rowOff>403860</xdr:rowOff>
    </xdr:from>
    <xdr:ext cx="1083326" cy="323430"/>
    <xdr:pic>
      <xdr:nvPicPr>
        <xdr:cNvPr id="6" name="Picture 5">
          <a:extLst>
            <a:ext uri="{FF2B5EF4-FFF2-40B4-BE49-F238E27FC236}">
              <a16:creationId xmlns:a16="http://schemas.microsoft.com/office/drawing/2014/main" id="{EF800DEA-BB70-4924-B99C-0BDCCDAF7B2D}"/>
            </a:ext>
          </a:extLst>
        </xdr:cNvPr>
        <xdr:cNvPicPr>
          <a:picLocks noChangeAspect="1"/>
        </xdr:cNvPicPr>
      </xdr:nvPicPr>
      <xdr:blipFill>
        <a:blip xmlns:r="http://schemas.openxmlformats.org/officeDocument/2006/relationships" r:embed="rId1" cstate="print"/>
        <a:stretch>
          <a:fillRect/>
        </a:stretch>
      </xdr:blipFill>
      <xdr:spPr>
        <a:xfrm>
          <a:off x="47609760" y="149352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7" name="Picture 6">
          <a:extLst>
            <a:ext uri="{FF2B5EF4-FFF2-40B4-BE49-F238E27FC236}">
              <a16:creationId xmlns:a16="http://schemas.microsoft.com/office/drawing/2014/main" id="{1832606A-7FF9-4E47-B6C3-F6440FA34D26}"/>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16</xdr:col>
      <xdr:colOff>944880</xdr:colOff>
      <xdr:row>2</xdr:row>
      <xdr:rowOff>373380</xdr:rowOff>
    </xdr:from>
    <xdr:ext cx="1083326" cy="323430"/>
    <xdr:pic>
      <xdr:nvPicPr>
        <xdr:cNvPr id="8" name="Picture 7">
          <a:extLst>
            <a:ext uri="{FF2B5EF4-FFF2-40B4-BE49-F238E27FC236}">
              <a16:creationId xmlns:a16="http://schemas.microsoft.com/office/drawing/2014/main" id="{436D672F-BEBD-4A28-99A8-DC91204C0CFF}"/>
            </a:ext>
          </a:extLst>
        </xdr:cNvPr>
        <xdr:cNvPicPr>
          <a:picLocks noChangeAspect="1"/>
        </xdr:cNvPicPr>
      </xdr:nvPicPr>
      <xdr:blipFill>
        <a:blip xmlns:r="http://schemas.openxmlformats.org/officeDocument/2006/relationships" r:embed="rId1" cstate="print"/>
        <a:stretch>
          <a:fillRect/>
        </a:stretch>
      </xdr:blipFill>
      <xdr:spPr>
        <a:xfrm>
          <a:off x="26289000" y="1463040"/>
          <a:ext cx="1083326" cy="323430"/>
        </a:xfrm>
        <a:prstGeom prst="rect">
          <a:avLst/>
        </a:prstGeom>
      </xdr:spPr>
    </xdr:pic>
    <xdr:clientData/>
  </xdr:oneCellAnchor>
  <xdr:oneCellAnchor>
    <xdr:from>
      <xdr:col>5</xdr:col>
      <xdr:colOff>1031772</xdr:colOff>
      <xdr:row>2</xdr:row>
      <xdr:rowOff>394151</xdr:rowOff>
    </xdr:from>
    <xdr:ext cx="1078968" cy="322129"/>
    <xdr:pic>
      <xdr:nvPicPr>
        <xdr:cNvPr id="9" name="Picture 8">
          <a:extLst>
            <a:ext uri="{FF2B5EF4-FFF2-40B4-BE49-F238E27FC236}">
              <a16:creationId xmlns:a16="http://schemas.microsoft.com/office/drawing/2014/main" id="{464FE013-135A-422D-A195-A096DC79E2BC}"/>
            </a:ext>
          </a:extLst>
        </xdr:cNvPr>
        <xdr:cNvPicPr>
          <a:picLocks noChangeAspect="1"/>
        </xdr:cNvPicPr>
      </xdr:nvPicPr>
      <xdr:blipFill>
        <a:blip xmlns:r="http://schemas.openxmlformats.org/officeDocument/2006/relationships" r:embed="rId1" cstate="print"/>
        <a:stretch>
          <a:fillRect/>
        </a:stretch>
      </xdr:blipFill>
      <xdr:spPr>
        <a:xfrm>
          <a:off x="10701552" y="1483811"/>
          <a:ext cx="1078968" cy="322129"/>
        </a:xfrm>
        <a:prstGeom prst="rect">
          <a:avLst/>
        </a:prstGeom>
      </xdr:spPr>
    </xdr:pic>
    <xdr:clientData/>
  </xdr:oneCellAnchor>
</xdr:wsDr>
</file>

<file path=xl/drawings/drawing33.xml><?xml version="1.0" encoding="utf-8"?>
<xdr:wsDr xmlns:xdr="http://schemas.openxmlformats.org/drawingml/2006/spreadsheetDrawing" xmlns:a="http://schemas.openxmlformats.org/drawingml/2006/main">
  <xdr:oneCellAnchor>
    <xdr:from>
      <xdr:col>31</xdr:col>
      <xdr:colOff>1112520</xdr:colOff>
      <xdr:row>2</xdr:row>
      <xdr:rowOff>274320</xdr:rowOff>
    </xdr:from>
    <xdr:ext cx="1083326" cy="323430"/>
    <xdr:pic>
      <xdr:nvPicPr>
        <xdr:cNvPr id="2" name="Picture 1">
          <a:extLst>
            <a:ext uri="{FF2B5EF4-FFF2-40B4-BE49-F238E27FC236}">
              <a16:creationId xmlns:a16="http://schemas.microsoft.com/office/drawing/2014/main" id="{0FF10D5F-D692-47AC-B3E6-B9D3FA1FD0FB}"/>
            </a:ext>
          </a:extLst>
        </xdr:cNvPr>
        <xdr:cNvPicPr>
          <a:picLocks noChangeAspect="1"/>
        </xdr:cNvPicPr>
      </xdr:nvPicPr>
      <xdr:blipFill>
        <a:blip xmlns:r="http://schemas.openxmlformats.org/officeDocument/2006/relationships" r:embed="rId1" cstate="print"/>
        <a:stretch>
          <a:fillRect/>
        </a:stretch>
      </xdr:blipFill>
      <xdr:spPr>
        <a:xfrm>
          <a:off x="47762160" y="136398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A7AD3B8D-88CE-4767-89EF-E5949B0206A3}"/>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19</xdr:col>
      <xdr:colOff>1158240</xdr:colOff>
      <xdr:row>2</xdr:row>
      <xdr:rowOff>175260</xdr:rowOff>
    </xdr:from>
    <xdr:ext cx="1083326" cy="323430"/>
    <xdr:pic>
      <xdr:nvPicPr>
        <xdr:cNvPr id="4" name="Picture 3">
          <a:extLst>
            <a:ext uri="{FF2B5EF4-FFF2-40B4-BE49-F238E27FC236}">
              <a16:creationId xmlns:a16="http://schemas.microsoft.com/office/drawing/2014/main" id="{805E2416-51AD-4544-B5D4-0FE2BC77BC0B}"/>
            </a:ext>
          </a:extLst>
        </xdr:cNvPr>
        <xdr:cNvPicPr>
          <a:picLocks noChangeAspect="1"/>
        </xdr:cNvPicPr>
      </xdr:nvPicPr>
      <xdr:blipFill>
        <a:blip xmlns:r="http://schemas.openxmlformats.org/officeDocument/2006/relationships" r:embed="rId1" cstate="print"/>
        <a:stretch>
          <a:fillRect/>
        </a:stretch>
      </xdr:blipFill>
      <xdr:spPr>
        <a:xfrm>
          <a:off x="30708600" y="1264920"/>
          <a:ext cx="1083326" cy="323430"/>
        </a:xfrm>
        <a:prstGeom prst="rect">
          <a:avLst/>
        </a:prstGeom>
      </xdr:spPr>
    </xdr:pic>
    <xdr:clientData/>
  </xdr:oneCellAnchor>
  <xdr:oneCellAnchor>
    <xdr:from>
      <xdr:col>5</xdr:col>
      <xdr:colOff>947952</xdr:colOff>
      <xdr:row>2</xdr:row>
      <xdr:rowOff>256991</xdr:rowOff>
    </xdr:from>
    <xdr:ext cx="1078968" cy="322129"/>
    <xdr:pic>
      <xdr:nvPicPr>
        <xdr:cNvPr id="5" name="Picture 4">
          <a:extLst>
            <a:ext uri="{FF2B5EF4-FFF2-40B4-BE49-F238E27FC236}">
              <a16:creationId xmlns:a16="http://schemas.microsoft.com/office/drawing/2014/main" id="{AB9CCF45-058D-4948-A3E5-C131DF693BD5}"/>
            </a:ext>
          </a:extLst>
        </xdr:cNvPr>
        <xdr:cNvPicPr>
          <a:picLocks noChangeAspect="1"/>
        </xdr:cNvPicPr>
      </xdr:nvPicPr>
      <xdr:blipFill>
        <a:blip xmlns:r="http://schemas.openxmlformats.org/officeDocument/2006/relationships" r:embed="rId1" cstate="print"/>
        <a:stretch>
          <a:fillRect/>
        </a:stretch>
      </xdr:blipFill>
      <xdr:spPr>
        <a:xfrm>
          <a:off x="10549152" y="1346651"/>
          <a:ext cx="1078968" cy="322129"/>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oneCellAnchor>
    <xdr:from>
      <xdr:col>31</xdr:col>
      <xdr:colOff>807720</xdr:colOff>
      <xdr:row>2</xdr:row>
      <xdr:rowOff>746760</xdr:rowOff>
    </xdr:from>
    <xdr:ext cx="1083326" cy="323430"/>
    <xdr:pic>
      <xdr:nvPicPr>
        <xdr:cNvPr id="2" name="Picture 1">
          <a:extLst>
            <a:ext uri="{FF2B5EF4-FFF2-40B4-BE49-F238E27FC236}">
              <a16:creationId xmlns:a16="http://schemas.microsoft.com/office/drawing/2014/main" id="{C3D62294-1E95-4277-B1F5-C2EF1786084D}"/>
            </a:ext>
          </a:extLst>
        </xdr:cNvPr>
        <xdr:cNvPicPr>
          <a:picLocks noChangeAspect="1"/>
        </xdr:cNvPicPr>
      </xdr:nvPicPr>
      <xdr:blipFill>
        <a:blip xmlns:r="http://schemas.openxmlformats.org/officeDocument/2006/relationships" r:embed="rId1" cstate="print"/>
        <a:stretch>
          <a:fillRect/>
        </a:stretch>
      </xdr:blipFill>
      <xdr:spPr>
        <a:xfrm>
          <a:off x="47701200" y="183642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1A6CF3AF-A50C-49CD-9D0E-8AFD4967529A}"/>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182880</xdr:colOff>
      <xdr:row>2</xdr:row>
      <xdr:rowOff>723900</xdr:rowOff>
    </xdr:from>
    <xdr:ext cx="1083326" cy="323430"/>
    <xdr:pic>
      <xdr:nvPicPr>
        <xdr:cNvPr id="4" name="Picture 3">
          <a:extLst>
            <a:ext uri="{FF2B5EF4-FFF2-40B4-BE49-F238E27FC236}">
              <a16:creationId xmlns:a16="http://schemas.microsoft.com/office/drawing/2014/main" id="{1C6692DE-1882-4BB7-846B-F565C1E9D2F6}"/>
            </a:ext>
          </a:extLst>
        </xdr:cNvPr>
        <xdr:cNvPicPr>
          <a:picLocks noChangeAspect="1"/>
        </xdr:cNvPicPr>
      </xdr:nvPicPr>
      <xdr:blipFill>
        <a:blip xmlns:r="http://schemas.openxmlformats.org/officeDocument/2006/relationships" r:embed="rId1" cstate="print"/>
        <a:stretch>
          <a:fillRect/>
        </a:stretch>
      </xdr:blipFill>
      <xdr:spPr>
        <a:xfrm>
          <a:off x="32826960" y="1813560"/>
          <a:ext cx="1083326" cy="323430"/>
        </a:xfrm>
        <a:prstGeom prst="rect">
          <a:avLst/>
        </a:prstGeom>
      </xdr:spPr>
    </xdr:pic>
    <xdr:clientData/>
  </xdr:oneCellAnchor>
  <xdr:oneCellAnchor>
    <xdr:from>
      <xdr:col>6</xdr:col>
      <xdr:colOff>734592</xdr:colOff>
      <xdr:row>2</xdr:row>
      <xdr:rowOff>798011</xdr:rowOff>
    </xdr:from>
    <xdr:ext cx="1078968" cy="322129"/>
    <xdr:pic>
      <xdr:nvPicPr>
        <xdr:cNvPr id="5" name="Picture 4">
          <a:extLst>
            <a:ext uri="{FF2B5EF4-FFF2-40B4-BE49-F238E27FC236}">
              <a16:creationId xmlns:a16="http://schemas.microsoft.com/office/drawing/2014/main" id="{7ECB14D0-BD8D-4132-8535-563A3A469553}"/>
            </a:ext>
          </a:extLst>
        </xdr:cNvPr>
        <xdr:cNvPicPr>
          <a:picLocks noChangeAspect="1"/>
        </xdr:cNvPicPr>
      </xdr:nvPicPr>
      <xdr:blipFill>
        <a:blip xmlns:r="http://schemas.openxmlformats.org/officeDocument/2006/relationships" r:embed="rId1" cstate="print"/>
        <a:stretch>
          <a:fillRect/>
        </a:stretch>
      </xdr:blipFill>
      <xdr:spPr>
        <a:xfrm>
          <a:off x="12004572" y="1887671"/>
          <a:ext cx="1078968" cy="322129"/>
        </a:xfrm>
        <a:prstGeom prst="rect">
          <a:avLst/>
        </a:prstGeom>
      </xdr:spPr>
    </xdr:pic>
    <xdr:clientData/>
  </xdr:oneCellAnchor>
</xdr:wsDr>
</file>

<file path=xl/drawings/drawing35.xml><?xml version="1.0" encoding="utf-8"?>
<xdr:wsDr xmlns:xdr="http://schemas.openxmlformats.org/drawingml/2006/spreadsheetDrawing" xmlns:a="http://schemas.openxmlformats.org/drawingml/2006/main">
  <xdr:oneCellAnchor>
    <xdr:from>
      <xdr:col>31</xdr:col>
      <xdr:colOff>784860</xdr:colOff>
      <xdr:row>2</xdr:row>
      <xdr:rowOff>922020</xdr:rowOff>
    </xdr:from>
    <xdr:ext cx="1083326" cy="323430"/>
    <xdr:pic>
      <xdr:nvPicPr>
        <xdr:cNvPr id="2" name="Picture 1">
          <a:extLst>
            <a:ext uri="{FF2B5EF4-FFF2-40B4-BE49-F238E27FC236}">
              <a16:creationId xmlns:a16="http://schemas.microsoft.com/office/drawing/2014/main" id="{CC65692C-6F9D-4C5B-83E2-36958D5B78AF}"/>
            </a:ext>
          </a:extLst>
        </xdr:cNvPr>
        <xdr:cNvPicPr>
          <a:picLocks noChangeAspect="1"/>
        </xdr:cNvPicPr>
      </xdr:nvPicPr>
      <xdr:blipFill>
        <a:blip xmlns:r="http://schemas.openxmlformats.org/officeDocument/2006/relationships" r:embed="rId1" cstate="print"/>
        <a:stretch>
          <a:fillRect/>
        </a:stretch>
      </xdr:blipFill>
      <xdr:spPr>
        <a:xfrm>
          <a:off x="46893480" y="201168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1DEDC065-6FFC-4B7B-A68A-E2938ABB0315}"/>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20</xdr:col>
      <xdr:colOff>868680</xdr:colOff>
      <xdr:row>2</xdr:row>
      <xdr:rowOff>883920</xdr:rowOff>
    </xdr:from>
    <xdr:ext cx="1083326" cy="323430"/>
    <xdr:pic>
      <xdr:nvPicPr>
        <xdr:cNvPr id="4" name="Picture 3">
          <a:extLst>
            <a:ext uri="{FF2B5EF4-FFF2-40B4-BE49-F238E27FC236}">
              <a16:creationId xmlns:a16="http://schemas.microsoft.com/office/drawing/2014/main" id="{05E511F0-63C8-4CA3-9C54-CDF819CBE23A}"/>
            </a:ext>
          </a:extLst>
        </xdr:cNvPr>
        <xdr:cNvPicPr>
          <a:picLocks noChangeAspect="1"/>
        </xdr:cNvPicPr>
      </xdr:nvPicPr>
      <xdr:blipFill>
        <a:blip xmlns:r="http://schemas.openxmlformats.org/officeDocument/2006/relationships" r:embed="rId1" cstate="print"/>
        <a:stretch>
          <a:fillRect/>
        </a:stretch>
      </xdr:blipFill>
      <xdr:spPr>
        <a:xfrm>
          <a:off x="31302960" y="1973580"/>
          <a:ext cx="1083326" cy="323430"/>
        </a:xfrm>
        <a:prstGeom prst="rect">
          <a:avLst/>
        </a:prstGeom>
      </xdr:spPr>
    </xdr:pic>
    <xdr:clientData/>
  </xdr:oneCellAnchor>
  <xdr:oneCellAnchor>
    <xdr:from>
      <xdr:col>7</xdr:col>
      <xdr:colOff>780312</xdr:colOff>
      <xdr:row>2</xdr:row>
      <xdr:rowOff>858971</xdr:rowOff>
    </xdr:from>
    <xdr:ext cx="1078968" cy="322129"/>
    <xdr:pic>
      <xdr:nvPicPr>
        <xdr:cNvPr id="5" name="Picture 4">
          <a:extLst>
            <a:ext uri="{FF2B5EF4-FFF2-40B4-BE49-F238E27FC236}">
              <a16:creationId xmlns:a16="http://schemas.microsoft.com/office/drawing/2014/main" id="{636C378B-CF07-46DF-829F-82CAA8236FDE}"/>
            </a:ext>
          </a:extLst>
        </xdr:cNvPr>
        <xdr:cNvPicPr>
          <a:picLocks noChangeAspect="1"/>
        </xdr:cNvPicPr>
      </xdr:nvPicPr>
      <xdr:blipFill>
        <a:blip xmlns:r="http://schemas.openxmlformats.org/officeDocument/2006/relationships" r:embed="rId1" cstate="print"/>
        <a:stretch>
          <a:fillRect/>
        </a:stretch>
      </xdr:blipFill>
      <xdr:spPr>
        <a:xfrm>
          <a:off x="12690372" y="1948631"/>
          <a:ext cx="1078968" cy="322129"/>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6A50E1D8-029A-44EC-87D7-F1769B9CF27D}"/>
            </a:ext>
          </a:extLst>
        </xdr:cNvPr>
        <xdr:cNvPicPr>
          <a:picLocks noChangeAspect="1"/>
        </xdr:cNvPicPr>
      </xdr:nvPicPr>
      <xdr:blipFill>
        <a:blip xmlns:r="http://schemas.openxmlformats.org/officeDocument/2006/relationships" r:embed="rId1" cstate="print"/>
        <a:stretch>
          <a:fillRect/>
        </a:stretch>
      </xdr:blipFill>
      <xdr:spPr>
        <a:xfrm>
          <a:off x="4709922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F132A6F3-15C8-4413-89E8-8D2EAC78C680}"/>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EE0927D3-058A-4C4F-9C8C-4A3B2D92F294}"/>
            </a:ext>
          </a:extLst>
        </xdr:cNvPr>
        <xdr:cNvPicPr>
          <a:picLocks noChangeAspect="1"/>
        </xdr:cNvPicPr>
      </xdr:nvPicPr>
      <xdr:blipFill>
        <a:blip xmlns:r="http://schemas.openxmlformats.org/officeDocument/2006/relationships" r:embed="rId1" cstate="print"/>
        <a:stretch>
          <a:fillRect/>
        </a:stretch>
      </xdr:blipFill>
      <xdr:spPr>
        <a:xfrm>
          <a:off x="3228594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29C46DD3-920C-4ADF-976C-6F3F25C9E3A4}"/>
            </a:ext>
          </a:extLst>
        </xdr:cNvPr>
        <xdr:cNvPicPr>
          <a:picLocks noChangeAspect="1"/>
        </xdr:cNvPicPr>
      </xdr:nvPicPr>
      <xdr:blipFill>
        <a:blip xmlns:r="http://schemas.openxmlformats.org/officeDocument/2006/relationships" r:embed="rId1" cstate="print"/>
        <a:stretch>
          <a:fillRect/>
        </a:stretch>
      </xdr:blipFill>
      <xdr:spPr>
        <a:xfrm>
          <a:off x="11227332" y="1887671"/>
          <a:ext cx="1078968" cy="32212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2CD8C746-18E4-4423-9DB1-8A7606B9EA89}"/>
            </a:ext>
          </a:extLst>
        </xdr:cNvPr>
        <xdr:cNvPicPr>
          <a:picLocks noChangeAspect="1"/>
        </xdr:cNvPicPr>
      </xdr:nvPicPr>
      <xdr:blipFill>
        <a:blip xmlns:r="http://schemas.openxmlformats.org/officeDocument/2006/relationships" r:embed="rId1" cstate="print"/>
        <a:stretch>
          <a:fillRect/>
        </a:stretch>
      </xdr:blipFill>
      <xdr:spPr>
        <a:xfrm>
          <a:off x="4709922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30928D44-D2F3-458F-B7FE-177ECC6AC1C3}"/>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4DD57FB8-EF10-4523-9BC0-A04FE8314C99}"/>
            </a:ext>
          </a:extLst>
        </xdr:cNvPr>
        <xdr:cNvPicPr>
          <a:picLocks noChangeAspect="1"/>
        </xdr:cNvPicPr>
      </xdr:nvPicPr>
      <xdr:blipFill>
        <a:blip xmlns:r="http://schemas.openxmlformats.org/officeDocument/2006/relationships" r:embed="rId1" cstate="print"/>
        <a:stretch>
          <a:fillRect/>
        </a:stretch>
      </xdr:blipFill>
      <xdr:spPr>
        <a:xfrm>
          <a:off x="3228594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10DC4470-9520-4DCC-B624-35D98D044187}"/>
            </a:ext>
          </a:extLst>
        </xdr:cNvPr>
        <xdr:cNvPicPr>
          <a:picLocks noChangeAspect="1"/>
        </xdr:cNvPicPr>
      </xdr:nvPicPr>
      <xdr:blipFill>
        <a:blip xmlns:r="http://schemas.openxmlformats.org/officeDocument/2006/relationships" r:embed="rId1" cstate="print"/>
        <a:stretch>
          <a:fillRect/>
        </a:stretch>
      </xdr:blipFill>
      <xdr:spPr>
        <a:xfrm>
          <a:off x="11227332" y="1887671"/>
          <a:ext cx="1078968" cy="32212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A98C3554-8237-495E-A790-4354BE8C2FB9}"/>
            </a:ext>
          </a:extLst>
        </xdr:cNvPr>
        <xdr:cNvPicPr>
          <a:picLocks noChangeAspect="1"/>
        </xdr:cNvPicPr>
      </xdr:nvPicPr>
      <xdr:blipFill>
        <a:blip xmlns:r="http://schemas.openxmlformats.org/officeDocument/2006/relationships" r:embed="rId1" cstate="print"/>
        <a:stretch>
          <a:fillRect/>
        </a:stretch>
      </xdr:blipFill>
      <xdr:spPr>
        <a:xfrm>
          <a:off x="4713732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D3C329B5-736F-43AE-A4E9-7A79831CDA78}"/>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D5CFA425-561B-4016-B0D1-8D69ED88ACC0}"/>
            </a:ext>
          </a:extLst>
        </xdr:cNvPr>
        <xdr:cNvPicPr>
          <a:picLocks noChangeAspect="1"/>
        </xdr:cNvPicPr>
      </xdr:nvPicPr>
      <xdr:blipFill>
        <a:blip xmlns:r="http://schemas.openxmlformats.org/officeDocument/2006/relationships" r:embed="rId1" cstate="print"/>
        <a:stretch>
          <a:fillRect/>
        </a:stretch>
      </xdr:blipFill>
      <xdr:spPr>
        <a:xfrm>
          <a:off x="3232404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7741CDF8-AF59-4139-A556-B8D27BC5FCD4}"/>
            </a:ext>
          </a:extLst>
        </xdr:cNvPr>
        <xdr:cNvPicPr>
          <a:picLocks noChangeAspect="1"/>
        </xdr:cNvPicPr>
      </xdr:nvPicPr>
      <xdr:blipFill>
        <a:blip xmlns:r="http://schemas.openxmlformats.org/officeDocument/2006/relationships" r:embed="rId1" cstate="print"/>
        <a:stretch>
          <a:fillRect/>
        </a:stretch>
      </xdr:blipFill>
      <xdr:spPr>
        <a:xfrm>
          <a:off x="11265432" y="1887671"/>
          <a:ext cx="1078968" cy="32212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F86B642C-3DD8-433A-AFF9-95F4974C1C0E}"/>
            </a:ext>
          </a:extLst>
        </xdr:cNvPr>
        <xdr:cNvPicPr>
          <a:picLocks noChangeAspect="1"/>
        </xdr:cNvPicPr>
      </xdr:nvPicPr>
      <xdr:blipFill>
        <a:blip xmlns:r="http://schemas.openxmlformats.org/officeDocument/2006/relationships" r:embed="rId1" cstate="print"/>
        <a:stretch>
          <a:fillRect/>
        </a:stretch>
      </xdr:blipFill>
      <xdr:spPr>
        <a:xfrm>
          <a:off x="4715256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B85A3D44-20BA-42D5-B748-D9B8F0B18C27}"/>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28C1F657-3717-4E57-BC1D-71D177096D02}"/>
            </a:ext>
          </a:extLst>
        </xdr:cNvPr>
        <xdr:cNvPicPr>
          <a:picLocks noChangeAspect="1"/>
        </xdr:cNvPicPr>
      </xdr:nvPicPr>
      <xdr:blipFill>
        <a:blip xmlns:r="http://schemas.openxmlformats.org/officeDocument/2006/relationships" r:embed="rId1" cstate="print"/>
        <a:stretch>
          <a:fillRect/>
        </a:stretch>
      </xdr:blipFill>
      <xdr:spPr>
        <a:xfrm>
          <a:off x="3233928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F41AEA41-2C2F-4A4F-B2B6-C1AC1E74ADE3}"/>
            </a:ext>
          </a:extLst>
        </xdr:cNvPr>
        <xdr:cNvPicPr>
          <a:picLocks noChangeAspect="1"/>
        </xdr:cNvPicPr>
      </xdr:nvPicPr>
      <xdr:blipFill>
        <a:blip xmlns:r="http://schemas.openxmlformats.org/officeDocument/2006/relationships" r:embed="rId1" cstate="print"/>
        <a:stretch>
          <a:fillRect/>
        </a:stretch>
      </xdr:blipFill>
      <xdr:spPr>
        <a:xfrm>
          <a:off x="11280672" y="1887671"/>
          <a:ext cx="1078968" cy="32212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688BCEE0-1D9E-4FFF-B95A-F77085C7B694}"/>
            </a:ext>
          </a:extLst>
        </xdr:cNvPr>
        <xdr:cNvPicPr>
          <a:picLocks noChangeAspect="1"/>
        </xdr:cNvPicPr>
      </xdr:nvPicPr>
      <xdr:blipFill>
        <a:blip xmlns:r="http://schemas.openxmlformats.org/officeDocument/2006/relationships" r:embed="rId1" cstate="print"/>
        <a:stretch>
          <a:fillRect/>
        </a:stretch>
      </xdr:blipFill>
      <xdr:spPr>
        <a:xfrm>
          <a:off x="4717542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35C908FD-EF52-446B-A5B7-796C463394D0}"/>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1FDBBF26-0640-4CE8-816F-BD83B361B281}"/>
            </a:ext>
          </a:extLst>
        </xdr:cNvPr>
        <xdr:cNvPicPr>
          <a:picLocks noChangeAspect="1"/>
        </xdr:cNvPicPr>
      </xdr:nvPicPr>
      <xdr:blipFill>
        <a:blip xmlns:r="http://schemas.openxmlformats.org/officeDocument/2006/relationships" r:embed="rId1" cstate="print"/>
        <a:stretch>
          <a:fillRect/>
        </a:stretch>
      </xdr:blipFill>
      <xdr:spPr>
        <a:xfrm>
          <a:off x="3236214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E3032149-FC89-485B-B683-A0894128A7D7}"/>
            </a:ext>
          </a:extLst>
        </xdr:cNvPr>
        <xdr:cNvPicPr>
          <a:picLocks noChangeAspect="1"/>
        </xdr:cNvPicPr>
      </xdr:nvPicPr>
      <xdr:blipFill>
        <a:blip xmlns:r="http://schemas.openxmlformats.org/officeDocument/2006/relationships" r:embed="rId1" cstate="print"/>
        <a:stretch>
          <a:fillRect/>
        </a:stretch>
      </xdr:blipFill>
      <xdr:spPr>
        <a:xfrm>
          <a:off x="11303532" y="1887671"/>
          <a:ext cx="1078968" cy="32212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31</xdr:col>
      <xdr:colOff>922020</xdr:colOff>
      <xdr:row>2</xdr:row>
      <xdr:rowOff>876300</xdr:rowOff>
    </xdr:from>
    <xdr:ext cx="1083326" cy="323430"/>
    <xdr:pic>
      <xdr:nvPicPr>
        <xdr:cNvPr id="2" name="Picture 1">
          <a:extLst>
            <a:ext uri="{FF2B5EF4-FFF2-40B4-BE49-F238E27FC236}">
              <a16:creationId xmlns:a16="http://schemas.microsoft.com/office/drawing/2014/main" id="{0B7F58C6-C10B-44E3-BB2B-4749BBCCE6E8}"/>
            </a:ext>
          </a:extLst>
        </xdr:cNvPr>
        <xdr:cNvPicPr>
          <a:picLocks noChangeAspect="1"/>
        </xdr:cNvPicPr>
      </xdr:nvPicPr>
      <xdr:blipFill>
        <a:blip xmlns:r="http://schemas.openxmlformats.org/officeDocument/2006/relationships" r:embed="rId1" cstate="print"/>
        <a:stretch>
          <a:fillRect/>
        </a:stretch>
      </xdr:blipFill>
      <xdr:spPr>
        <a:xfrm>
          <a:off x="47228760" y="1965960"/>
          <a:ext cx="1083326" cy="323430"/>
        </a:xfrm>
        <a:prstGeom prst="rect">
          <a:avLst/>
        </a:prstGeom>
      </xdr:spPr>
    </xdr:pic>
    <xdr:clientData/>
  </xdr:oneCellAnchor>
  <xdr:oneCellAnchor>
    <xdr:from>
      <xdr:col>0</xdr:col>
      <xdr:colOff>243840</xdr:colOff>
      <xdr:row>1</xdr:row>
      <xdr:rowOff>205740</xdr:rowOff>
    </xdr:from>
    <xdr:ext cx="2232000" cy="468000"/>
    <xdr:pic>
      <xdr:nvPicPr>
        <xdr:cNvPr id="3" name="Picture 2">
          <a:extLst>
            <a:ext uri="{FF2B5EF4-FFF2-40B4-BE49-F238E27FC236}">
              <a16:creationId xmlns:a16="http://schemas.microsoft.com/office/drawing/2014/main" id="{47CBDFA6-BB59-4F29-BD5A-66A74C7955D5}"/>
            </a:ext>
          </a:extLst>
        </xdr:cNvPr>
        <xdr:cNvPicPr>
          <a:picLocks noChangeAspect="1"/>
        </xdr:cNvPicPr>
      </xdr:nvPicPr>
      <xdr:blipFill>
        <a:blip xmlns:r="http://schemas.openxmlformats.org/officeDocument/2006/relationships" r:embed="rId2"/>
        <a:stretch>
          <a:fillRect/>
        </a:stretch>
      </xdr:blipFill>
      <xdr:spPr>
        <a:xfrm>
          <a:off x="243840" y="472440"/>
          <a:ext cx="2232000" cy="468000"/>
        </a:xfrm>
        <a:prstGeom prst="rect">
          <a:avLst/>
        </a:prstGeom>
      </xdr:spPr>
    </xdr:pic>
    <xdr:clientData/>
  </xdr:oneCellAnchor>
  <xdr:oneCellAnchor>
    <xdr:from>
      <xdr:col>21</xdr:col>
      <xdr:colOff>358140</xdr:colOff>
      <xdr:row>2</xdr:row>
      <xdr:rowOff>822960</xdr:rowOff>
    </xdr:from>
    <xdr:ext cx="1083326" cy="323430"/>
    <xdr:pic>
      <xdr:nvPicPr>
        <xdr:cNvPr id="4" name="Picture 3">
          <a:extLst>
            <a:ext uri="{FF2B5EF4-FFF2-40B4-BE49-F238E27FC236}">
              <a16:creationId xmlns:a16="http://schemas.microsoft.com/office/drawing/2014/main" id="{2131225A-1D03-4271-865C-717B92883288}"/>
            </a:ext>
          </a:extLst>
        </xdr:cNvPr>
        <xdr:cNvPicPr>
          <a:picLocks noChangeAspect="1"/>
        </xdr:cNvPicPr>
      </xdr:nvPicPr>
      <xdr:blipFill>
        <a:blip xmlns:r="http://schemas.openxmlformats.org/officeDocument/2006/relationships" r:embed="rId1" cstate="print"/>
        <a:stretch>
          <a:fillRect/>
        </a:stretch>
      </xdr:blipFill>
      <xdr:spPr>
        <a:xfrm>
          <a:off x="32415480" y="1912620"/>
          <a:ext cx="1083326" cy="323430"/>
        </a:xfrm>
        <a:prstGeom prst="rect">
          <a:avLst/>
        </a:prstGeom>
      </xdr:spPr>
    </xdr:pic>
    <xdr:clientData/>
  </xdr:oneCellAnchor>
  <xdr:oneCellAnchor>
    <xdr:from>
      <xdr:col>6</xdr:col>
      <xdr:colOff>673632</xdr:colOff>
      <xdr:row>2</xdr:row>
      <xdr:rowOff>798011</xdr:rowOff>
    </xdr:from>
    <xdr:ext cx="1078968" cy="322129"/>
    <xdr:pic>
      <xdr:nvPicPr>
        <xdr:cNvPr id="5" name="Picture 4">
          <a:extLst>
            <a:ext uri="{FF2B5EF4-FFF2-40B4-BE49-F238E27FC236}">
              <a16:creationId xmlns:a16="http://schemas.microsoft.com/office/drawing/2014/main" id="{ECE5BFE4-1C9C-4093-ACDA-C318106960C2}"/>
            </a:ext>
          </a:extLst>
        </xdr:cNvPr>
        <xdr:cNvPicPr>
          <a:picLocks noChangeAspect="1"/>
        </xdr:cNvPicPr>
      </xdr:nvPicPr>
      <xdr:blipFill>
        <a:blip xmlns:r="http://schemas.openxmlformats.org/officeDocument/2006/relationships" r:embed="rId1" cstate="print"/>
        <a:stretch>
          <a:fillRect/>
        </a:stretch>
      </xdr:blipFill>
      <xdr:spPr>
        <a:xfrm>
          <a:off x="11356872" y="1887671"/>
          <a:ext cx="1078968" cy="3221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9CE7D-7D3B-4D7C-A7B5-A488CE94EAAC}">
  <sheetPr codeName="Sheet1"/>
  <dimension ref="A1:H14"/>
  <sheetViews>
    <sheetView tabSelected="1" zoomScale="88" zoomScaleNormal="88" workbookViewId="0"/>
  </sheetViews>
  <sheetFormatPr defaultRowHeight="14.4" x14ac:dyDescent="0.3"/>
  <cols>
    <col min="1" max="1" width="3" customWidth="1"/>
    <col min="2" max="2" width="78" customWidth="1"/>
    <col min="3" max="3" width="66.77734375" customWidth="1"/>
  </cols>
  <sheetData>
    <row r="1" spans="1:8" ht="15.6" thickTop="1" thickBot="1" x14ac:dyDescent="0.35">
      <c r="A1" s="49"/>
    </row>
    <row r="2" spans="1:8" ht="45.6" customHeight="1" thickTop="1" thickBot="1" x14ac:dyDescent="0.35">
      <c r="A2" s="49"/>
      <c r="B2" s="50" t="s">
        <v>640</v>
      </c>
      <c r="C2" s="51" t="s">
        <v>681</v>
      </c>
      <c r="D2" s="68" t="s">
        <v>679</v>
      </c>
      <c r="E2" s="68"/>
      <c r="F2" s="68"/>
      <c r="G2" s="68"/>
      <c r="H2" s="52"/>
    </row>
    <row r="3" spans="1:8" ht="75.599999999999994" customHeight="1" thickTop="1" thickBot="1" x14ac:dyDescent="0.35">
      <c r="A3" s="53"/>
      <c r="B3" s="54"/>
      <c r="C3" s="55" t="s">
        <v>641</v>
      </c>
      <c r="D3" s="56" t="s">
        <v>642</v>
      </c>
      <c r="E3" s="69" t="s">
        <v>643</v>
      </c>
      <c r="F3" s="69"/>
      <c r="G3" s="70"/>
    </row>
    <row r="4" spans="1:8" ht="16.2" thickTop="1" x14ac:dyDescent="0.3">
      <c r="A4" s="53"/>
      <c r="B4" s="71" t="s">
        <v>682</v>
      </c>
      <c r="C4" s="72"/>
      <c r="D4" s="72"/>
      <c r="E4" s="72"/>
      <c r="F4" s="72"/>
      <c r="G4" s="73"/>
    </row>
    <row r="5" spans="1:8" ht="18.600000000000001" thickBot="1" x14ac:dyDescent="0.4">
      <c r="A5" s="53"/>
      <c r="B5" s="74" t="s">
        <v>680</v>
      </c>
      <c r="C5" s="75"/>
      <c r="D5" s="75"/>
      <c r="E5" s="75"/>
      <c r="F5" s="75"/>
      <c r="G5" s="76"/>
    </row>
    <row r="6" spans="1:8" ht="67.8" customHeight="1" thickTop="1" x14ac:dyDescent="0.3">
      <c r="A6" s="53"/>
      <c r="B6" s="77" t="s">
        <v>644</v>
      </c>
      <c r="C6" s="78"/>
      <c r="D6" s="78"/>
      <c r="E6" s="78"/>
      <c r="F6" s="78"/>
      <c r="G6" s="79"/>
    </row>
    <row r="7" spans="1:8" ht="105.6" customHeight="1" x14ac:dyDescent="0.3">
      <c r="A7" s="53"/>
      <c r="B7" s="65" t="s">
        <v>683</v>
      </c>
      <c r="C7" s="66"/>
      <c r="D7" s="66"/>
      <c r="E7" s="66"/>
      <c r="F7" s="66"/>
      <c r="G7" s="67"/>
    </row>
    <row r="8" spans="1:8" ht="47.4" customHeight="1" thickBot="1" x14ac:dyDescent="0.35">
      <c r="A8" s="53"/>
      <c r="B8" s="80" t="s">
        <v>645</v>
      </c>
      <c r="C8" s="81"/>
      <c r="D8" s="81"/>
      <c r="E8" s="81"/>
      <c r="F8" s="81"/>
      <c r="G8" s="82"/>
    </row>
    <row r="9" spans="1:8" ht="165.6" customHeight="1" thickTop="1" thickBot="1" x14ac:dyDescent="0.35">
      <c r="A9" s="53"/>
      <c r="B9" s="83" t="s">
        <v>646</v>
      </c>
      <c r="C9" s="84"/>
      <c r="D9" s="84"/>
      <c r="E9" s="84"/>
      <c r="F9" s="84"/>
      <c r="G9" s="85"/>
    </row>
    <row r="10" spans="1:8" ht="49.2" customHeight="1" thickTop="1" x14ac:dyDescent="0.3">
      <c r="A10" s="53"/>
      <c r="B10" s="86" t="s">
        <v>647</v>
      </c>
      <c r="C10" s="87"/>
      <c r="D10" s="87"/>
      <c r="E10" s="87"/>
      <c r="F10" s="87"/>
      <c r="G10" s="88"/>
    </row>
    <row r="11" spans="1:8" x14ac:dyDescent="0.3">
      <c r="A11" s="53"/>
      <c r="B11" s="89"/>
      <c r="C11" s="90"/>
      <c r="D11" s="90"/>
      <c r="E11" s="90"/>
      <c r="F11" s="90"/>
      <c r="G11" s="91"/>
    </row>
    <row r="12" spans="1:8" ht="46.2" customHeight="1" thickBot="1" x14ac:dyDescent="0.35">
      <c r="A12" s="53"/>
      <c r="B12" s="92" t="s">
        <v>648</v>
      </c>
      <c r="C12" s="93"/>
      <c r="D12" s="57"/>
      <c r="E12" s="57"/>
      <c r="F12" s="57"/>
      <c r="G12" s="58"/>
    </row>
    <row r="13" spans="1:8" ht="98.4" customHeight="1" thickTop="1" thickBot="1" x14ac:dyDescent="0.35">
      <c r="A13" s="59"/>
      <c r="B13" s="60" t="s">
        <v>649</v>
      </c>
      <c r="C13" s="61"/>
      <c r="D13" s="61"/>
      <c r="E13" s="61"/>
      <c r="F13" s="61"/>
      <c r="G13" s="62"/>
    </row>
    <row r="14" spans="1:8" ht="15" thickTop="1" x14ac:dyDescent="0.3">
      <c r="A14" s="63"/>
      <c r="B14" s="63"/>
      <c r="C14" s="63"/>
      <c r="D14" s="63"/>
      <c r="E14" s="63"/>
      <c r="F14" s="63"/>
      <c r="G14" s="63"/>
    </row>
  </sheetData>
  <sheetProtection algorithmName="SHA-512" hashValue="b4k7XU4ei2etXSTODVKfi2Pe9sUyhBtF4mbs1Vm+/gKCQ0+AdqQ22BgT6Z6Q96SVdwk/wPGJbMPuOK0Ag47DJg==" saltValue="ZKZX/jixHfMPyYCM7sBF/Q==" spinCount="100000" sheet="1" objects="1" scenarios="1"/>
  <mergeCells count="11">
    <mergeCell ref="B8:G8"/>
    <mergeCell ref="B9:G9"/>
    <mergeCell ref="B10:G10"/>
    <mergeCell ref="B11:G11"/>
    <mergeCell ref="B12:C12"/>
    <mergeCell ref="B7:G7"/>
    <mergeCell ref="D2:G2"/>
    <mergeCell ref="E3:G3"/>
    <mergeCell ref="B4:G4"/>
    <mergeCell ref="B5:G5"/>
    <mergeCell ref="B6:G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AJ11"/>
  <sheetViews>
    <sheetView showGridLines="0" workbookViewId="0"/>
  </sheetViews>
  <sheetFormatPr defaultRowHeight="14.4" x14ac:dyDescent="0.3"/>
  <cols>
    <col min="1" max="1" width="51.664062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657</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53</v>
      </c>
      <c r="D7" s="30" t="s">
        <v>275</v>
      </c>
      <c r="E7" s="30" t="s">
        <v>276</v>
      </c>
      <c r="F7" s="30" t="s">
        <v>348</v>
      </c>
      <c r="G7" s="30" t="s">
        <v>21</v>
      </c>
      <c r="H7" s="30" t="s">
        <v>277</v>
      </c>
      <c r="I7" s="30" t="s">
        <v>348</v>
      </c>
      <c r="J7" s="30" t="s">
        <v>200</v>
      </c>
      <c r="K7" s="30" t="s">
        <v>59</v>
      </c>
      <c r="L7" s="30" t="s">
        <v>201</v>
      </c>
      <c r="M7" s="30" t="s">
        <v>61</v>
      </c>
      <c r="N7" s="30" t="s">
        <v>62</v>
      </c>
      <c r="O7" s="30" t="s">
        <v>63</v>
      </c>
      <c r="P7" s="30" t="s">
        <v>64</v>
      </c>
      <c r="Q7" s="30" t="s">
        <v>65</v>
      </c>
      <c r="R7" s="30" t="s">
        <v>66</v>
      </c>
      <c r="S7" s="30" t="s">
        <v>67</v>
      </c>
      <c r="T7" s="30" t="s">
        <v>37</v>
      </c>
      <c r="U7" s="30" t="s">
        <v>68</v>
      </c>
      <c r="V7" s="30" t="s">
        <v>69</v>
      </c>
      <c r="W7" s="30" t="s">
        <v>184</v>
      </c>
      <c r="X7" s="30" t="s">
        <v>71</v>
      </c>
      <c r="Y7" s="30" t="s">
        <v>207</v>
      </c>
      <c r="Z7" s="30" t="s">
        <v>72</v>
      </c>
      <c r="AA7" s="30" t="s">
        <v>38</v>
      </c>
      <c r="AB7" s="30" t="s">
        <v>73</v>
      </c>
      <c r="AC7" s="30" t="s">
        <v>74</v>
      </c>
      <c r="AD7" s="30" t="s">
        <v>65</v>
      </c>
      <c r="AE7" s="30" t="s">
        <v>210</v>
      </c>
      <c r="AF7" s="30" t="s">
        <v>278</v>
      </c>
      <c r="AG7" s="30" t="s">
        <v>79</v>
      </c>
      <c r="AH7" s="30" t="s">
        <v>206</v>
      </c>
      <c r="AI7" s="30" t="s">
        <v>160</v>
      </c>
      <c r="AJ7" s="30" t="s">
        <v>82</v>
      </c>
    </row>
    <row r="8" spans="1:36" ht="19.95" customHeight="1" x14ac:dyDescent="0.35">
      <c r="A8" s="25" t="s">
        <v>312</v>
      </c>
      <c r="B8" s="26" t="s">
        <v>508</v>
      </c>
      <c r="C8" s="26" t="s">
        <v>342</v>
      </c>
      <c r="D8" s="26" t="s">
        <v>89</v>
      </c>
      <c r="E8" s="26" t="s">
        <v>238</v>
      </c>
      <c r="F8" s="26" t="s">
        <v>42</v>
      </c>
      <c r="G8" s="26" t="s">
        <v>210</v>
      </c>
      <c r="H8" s="26" t="s">
        <v>73</v>
      </c>
      <c r="I8" s="26" t="s">
        <v>210</v>
      </c>
      <c r="J8" s="26" t="s">
        <v>184</v>
      </c>
      <c r="K8" s="26" t="s">
        <v>409</v>
      </c>
      <c r="L8" s="26" t="s">
        <v>187</v>
      </c>
      <c r="M8" s="26" t="s">
        <v>138</v>
      </c>
      <c r="N8" s="26" t="s">
        <v>246</v>
      </c>
      <c r="O8" s="26" t="s">
        <v>163</v>
      </c>
      <c r="P8" s="26" t="s">
        <v>185</v>
      </c>
      <c r="Q8" s="26" t="s">
        <v>230</v>
      </c>
      <c r="R8" s="26" t="s">
        <v>131</v>
      </c>
      <c r="S8" s="26" t="s">
        <v>73</v>
      </c>
      <c r="T8" s="26" t="s">
        <v>243</v>
      </c>
      <c r="U8" s="26" t="s">
        <v>243</v>
      </c>
      <c r="V8" s="26" t="s">
        <v>96</v>
      </c>
      <c r="W8" s="26" t="s">
        <v>258</v>
      </c>
      <c r="X8" s="26" t="s">
        <v>135</v>
      </c>
      <c r="Y8" s="26" t="s">
        <v>135</v>
      </c>
      <c r="Z8" s="26" t="s">
        <v>97</v>
      </c>
      <c r="AA8" s="26" t="s">
        <v>161</v>
      </c>
      <c r="AB8" s="26" t="s">
        <v>100</v>
      </c>
      <c r="AC8" s="26" t="s">
        <v>384</v>
      </c>
      <c r="AD8" s="26" t="s">
        <v>175</v>
      </c>
      <c r="AE8" s="26" t="s">
        <v>99</v>
      </c>
      <c r="AF8" s="26" t="s">
        <v>509</v>
      </c>
      <c r="AG8" s="26" t="s">
        <v>184</v>
      </c>
      <c r="AH8" s="26" t="s">
        <v>158</v>
      </c>
      <c r="AI8" s="26" t="s">
        <v>97</v>
      </c>
      <c r="AJ8" s="26" t="s">
        <v>238</v>
      </c>
    </row>
    <row r="9" spans="1:36" ht="19.95" customHeight="1" x14ac:dyDescent="0.35">
      <c r="A9" s="27" t="s">
        <v>314</v>
      </c>
      <c r="B9" s="30" t="s">
        <v>107</v>
      </c>
      <c r="C9" s="30" t="s">
        <v>107</v>
      </c>
      <c r="D9" s="30" t="s">
        <v>142</v>
      </c>
      <c r="E9" s="30" t="s">
        <v>143</v>
      </c>
      <c r="F9" s="30" t="s">
        <v>123</v>
      </c>
      <c r="G9" s="30" t="s">
        <v>171</v>
      </c>
      <c r="H9" s="30" t="s">
        <v>110</v>
      </c>
      <c r="I9" s="30" t="s">
        <v>172</v>
      </c>
      <c r="J9" s="30" t="s">
        <v>107</v>
      </c>
      <c r="K9" s="30" t="s">
        <v>123</v>
      </c>
      <c r="L9" s="30" t="s">
        <v>168</v>
      </c>
      <c r="M9" s="30" t="s">
        <v>112</v>
      </c>
      <c r="N9" s="30" t="s">
        <v>172</v>
      </c>
      <c r="O9" s="30" t="s">
        <v>106</v>
      </c>
      <c r="P9" s="30" t="s">
        <v>106</v>
      </c>
      <c r="Q9" s="30" t="s">
        <v>110</v>
      </c>
      <c r="R9" s="30" t="s">
        <v>113</v>
      </c>
      <c r="S9" s="30" t="s">
        <v>124</v>
      </c>
      <c r="T9" s="30" t="s">
        <v>108</v>
      </c>
      <c r="U9" s="30" t="s">
        <v>143</v>
      </c>
      <c r="V9" s="30" t="s">
        <v>123</v>
      </c>
      <c r="W9" s="30" t="s">
        <v>145</v>
      </c>
      <c r="X9" s="30" t="s">
        <v>222</v>
      </c>
      <c r="Y9" s="30" t="s">
        <v>111</v>
      </c>
      <c r="Z9" s="30" t="s">
        <v>110</v>
      </c>
      <c r="AA9" s="30" t="s">
        <v>171</v>
      </c>
      <c r="AB9" s="30" t="s">
        <v>147</v>
      </c>
      <c r="AC9" s="30" t="s">
        <v>106</v>
      </c>
      <c r="AD9" s="30" t="s">
        <v>106</v>
      </c>
      <c r="AE9" s="30" t="s">
        <v>122</v>
      </c>
      <c r="AF9" s="30" t="s">
        <v>110</v>
      </c>
      <c r="AG9" s="30" t="s">
        <v>142</v>
      </c>
      <c r="AH9" s="30" t="s">
        <v>106</v>
      </c>
      <c r="AI9" s="30" t="s">
        <v>122</v>
      </c>
      <c r="AJ9" s="30" t="s">
        <v>109</v>
      </c>
    </row>
    <row r="10" spans="1:36" ht="19.95" customHeight="1" x14ac:dyDescent="0.35">
      <c r="A10" s="25" t="s">
        <v>279</v>
      </c>
      <c r="B10" s="26" t="s">
        <v>500</v>
      </c>
      <c r="C10" s="26" t="s">
        <v>447</v>
      </c>
      <c r="D10" s="26" t="s">
        <v>501</v>
      </c>
      <c r="E10" s="26" t="s">
        <v>228</v>
      </c>
      <c r="F10" s="26" t="s">
        <v>435</v>
      </c>
      <c r="G10" s="26" t="s">
        <v>502</v>
      </c>
      <c r="H10" s="26" t="s">
        <v>476</v>
      </c>
      <c r="I10" s="26" t="s">
        <v>503</v>
      </c>
      <c r="J10" s="26" t="s">
        <v>478</v>
      </c>
      <c r="K10" s="26" t="s">
        <v>504</v>
      </c>
      <c r="L10" s="26" t="s">
        <v>344</v>
      </c>
      <c r="M10" s="26" t="s">
        <v>505</v>
      </c>
      <c r="N10" s="26" t="s">
        <v>348</v>
      </c>
      <c r="O10" s="26" t="s">
        <v>181</v>
      </c>
      <c r="P10" s="26" t="s">
        <v>329</v>
      </c>
      <c r="Q10" s="26" t="s">
        <v>368</v>
      </c>
      <c r="R10" s="26" t="s">
        <v>428</v>
      </c>
      <c r="S10" s="26" t="s">
        <v>503</v>
      </c>
      <c r="T10" s="26" t="s">
        <v>384</v>
      </c>
      <c r="U10" s="26" t="s">
        <v>237</v>
      </c>
      <c r="V10" s="26" t="s">
        <v>341</v>
      </c>
      <c r="W10" s="26" t="s">
        <v>444</v>
      </c>
      <c r="X10" s="26" t="s">
        <v>160</v>
      </c>
      <c r="Y10" s="26" t="s">
        <v>180</v>
      </c>
      <c r="Z10" s="26" t="s">
        <v>136</v>
      </c>
      <c r="AA10" s="26" t="s">
        <v>186</v>
      </c>
      <c r="AB10" s="26" t="s">
        <v>246</v>
      </c>
      <c r="AC10" s="26" t="s">
        <v>506</v>
      </c>
      <c r="AD10" s="26" t="s">
        <v>32</v>
      </c>
      <c r="AE10" s="26" t="s">
        <v>128</v>
      </c>
      <c r="AF10" s="26" t="s">
        <v>450</v>
      </c>
      <c r="AG10" s="26" t="s">
        <v>487</v>
      </c>
      <c r="AH10" s="26" t="s">
        <v>460</v>
      </c>
      <c r="AI10" s="26" t="s">
        <v>72</v>
      </c>
      <c r="AJ10" s="26" t="s">
        <v>507</v>
      </c>
    </row>
    <row r="11" spans="1:36" ht="19.95" customHeight="1" x14ac:dyDescent="0.35">
      <c r="A11" s="27" t="s">
        <v>299</v>
      </c>
      <c r="B11" s="30" t="s">
        <v>262</v>
      </c>
      <c r="C11" s="30" t="s">
        <v>262</v>
      </c>
      <c r="D11" s="30" t="s">
        <v>440</v>
      </c>
      <c r="E11" s="30" t="s">
        <v>240</v>
      </c>
      <c r="F11" s="30" t="s">
        <v>439</v>
      </c>
      <c r="G11" s="30" t="s">
        <v>333</v>
      </c>
      <c r="H11" s="30" t="s">
        <v>331</v>
      </c>
      <c r="I11" s="30" t="s">
        <v>381</v>
      </c>
      <c r="J11" s="30" t="s">
        <v>262</v>
      </c>
      <c r="K11" s="30" t="s">
        <v>439</v>
      </c>
      <c r="L11" s="30" t="s">
        <v>224</v>
      </c>
      <c r="M11" s="30" t="s">
        <v>479</v>
      </c>
      <c r="N11" s="30" t="s">
        <v>381</v>
      </c>
      <c r="O11" s="30" t="s">
        <v>332</v>
      </c>
      <c r="P11" s="30" t="s">
        <v>332</v>
      </c>
      <c r="Q11" s="30" t="s">
        <v>331</v>
      </c>
      <c r="R11" s="30" t="s">
        <v>429</v>
      </c>
      <c r="S11" s="30" t="s">
        <v>334</v>
      </c>
      <c r="T11" s="30" t="s">
        <v>441</v>
      </c>
      <c r="U11" s="30" t="s">
        <v>240</v>
      </c>
      <c r="V11" s="30" t="s">
        <v>439</v>
      </c>
      <c r="W11" s="30" t="s">
        <v>301</v>
      </c>
      <c r="X11" s="30" t="s">
        <v>406</v>
      </c>
      <c r="Y11" s="30" t="s">
        <v>267</v>
      </c>
      <c r="Z11" s="30" t="s">
        <v>331</v>
      </c>
      <c r="AA11" s="30" t="s">
        <v>333</v>
      </c>
      <c r="AB11" s="30" t="s">
        <v>310</v>
      </c>
      <c r="AC11" s="30" t="s">
        <v>332</v>
      </c>
      <c r="AD11" s="30" t="s">
        <v>332</v>
      </c>
      <c r="AE11" s="30" t="s">
        <v>256</v>
      </c>
      <c r="AF11" s="30" t="s">
        <v>331</v>
      </c>
      <c r="AG11" s="30" t="s">
        <v>440</v>
      </c>
      <c r="AH11" s="30" t="s">
        <v>332</v>
      </c>
      <c r="AI11" s="30" t="s">
        <v>256</v>
      </c>
      <c r="AJ11" s="30" t="s">
        <v>169</v>
      </c>
    </row>
  </sheetData>
  <sheetProtection algorithmName="SHA-512" hashValue="/ytsuV9d3VYj/YtwGQ81SH8vJTh7uA+iREmT2OotCPCKRUe9GTVHj12A3VfSoUdkvIsyTcB1dlkd3S8IFPeBQw==" saltValue="HI1wOtXpW7gr0PE3nM7J2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AJ11"/>
  <sheetViews>
    <sheetView showGridLines="0" workbookViewId="0"/>
  </sheetViews>
  <sheetFormatPr defaultRowHeight="14.4" x14ac:dyDescent="0.3"/>
  <cols>
    <col min="1" max="1" width="50.777343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658</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55</v>
      </c>
      <c r="F7" s="30" t="s">
        <v>56</v>
      </c>
      <c r="G7" s="30" t="s">
        <v>21</v>
      </c>
      <c r="H7" s="30" t="s">
        <v>277</v>
      </c>
      <c r="I7" s="30" t="s">
        <v>56</v>
      </c>
      <c r="J7" s="30" t="s">
        <v>200</v>
      </c>
      <c r="K7" s="30" t="s">
        <v>59</v>
      </c>
      <c r="L7" s="30" t="s">
        <v>201</v>
      </c>
      <c r="M7" s="30" t="s">
        <v>61</v>
      </c>
      <c r="N7" s="30" t="s">
        <v>62</v>
      </c>
      <c r="O7" s="30" t="s">
        <v>63</v>
      </c>
      <c r="P7" s="30" t="s">
        <v>64</v>
      </c>
      <c r="Q7" s="30" t="s">
        <v>65</v>
      </c>
      <c r="R7" s="30" t="s">
        <v>66</v>
      </c>
      <c r="S7" s="30" t="s">
        <v>67</v>
      </c>
      <c r="T7" s="30" t="s">
        <v>37</v>
      </c>
      <c r="U7" s="30" t="s">
        <v>68</v>
      </c>
      <c r="V7" s="30" t="s">
        <v>69</v>
      </c>
      <c r="W7" s="30" t="s">
        <v>70</v>
      </c>
      <c r="X7" s="30" t="s">
        <v>71</v>
      </c>
      <c r="Y7" s="30" t="s">
        <v>40</v>
      </c>
      <c r="Z7" s="30" t="s">
        <v>72</v>
      </c>
      <c r="AA7" s="30" t="s">
        <v>94</v>
      </c>
      <c r="AB7" s="30" t="s">
        <v>73</v>
      </c>
      <c r="AC7" s="30" t="s">
        <v>209</v>
      </c>
      <c r="AD7" s="30" t="s">
        <v>65</v>
      </c>
      <c r="AE7" s="30" t="s">
        <v>210</v>
      </c>
      <c r="AF7" s="30" t="s">
        <v>278</v>
      </c>
      <c r="AG7" s="30" t="s">
        <v>79</v>
      </c>
      <c r="AH7" s="30" t="s">
        <v>80</v>
      </c>
      <c r="AI7" s="30" t="s">
        <v>160</v>
      </c>
      <c r="AJ7" s="30" t="s">
        <v>82</v>
      </c>
    </row>
    <row r="8" spans="1:36" ht="19.95" customHeight="1" x14ac:dyDescent="0.35">
      <c r="A8" s="25" t="s">
        <v>312</v>
      </c>
      <c r="B8" s="26" t="s">
        <v>340</v>
      </c>
      <c r="C8" s="26" t="s">
        <v>156</v>
      </c>
      <c r="D8" s="26" t="s">
        <v>139</v>
      </c>
      <c r="E8" s="26" t="s">
        <v>88</v>
      </c>
      <c r="F8" s="26" t="s">
        <v>134</v>
      </c>
      <c r="G8" s="26" t="s">
        <v>94</v>
      </c>
      <c r="H8" s="26" t="s">
        <v>163</v>
      </c>
      <c r="I8" s="26" t="s">
        <v>84</v>
      </c>
      <c r="J8" s="26" t="s">
        <v>341</v>
      </c>
      <c r="K8" s="26" t="s">
        <v>184</v>
      </c>
      <c r="L8" s="26" t="s">
        <v>178</v>
      </c>
      <c r="M8" s="26" t="s">
        <v>86</v>
      </c>
      <c r="N8" s="26" t="s">
        <v>175</v>
      </c>
      <c r="O8" s="26" t="s">
        <v>71</v>
      </c>
      <c r="P8" s="26" t="s">
        <v>104</v>
      </c>
      <c r="Q8" s="26" t="s">
        <v>137</v>
      </c>
      <c r="R8" s="26" t="s">
        <v>75</v>
      </c>
      <c r="S8" s="26" t="s">
        <v>342</v>
      </c>
      <c r="T8" s="26" t="s">
        <v>100</v>
      </c>
      <c r="U8" s="26" t="s">
        <v>210</v>
      </c>
      <c r="V8" s="26" t="s">
        <v>75</v>
      </c>
      <c r="W8" s="26" t="s">
        <v>343</v>
      </c>
      <c r="X8" s="26" t="s">
        <v>75</v>
      </c>
      <c r="Y8" s="26" t="s">
        <v>75</v>
      </c>
      <c r="Z8" s="26" t="s">
        <v>75</v>
      </c>
      <c r="AA8" s="26" t="s">
        <v>179</v>
      </c>
      <c r="AB8" s="26" t="s">
        <v>44</v>
      </c>
      <c r="AC8" s="26" t="s">
        <v>75</v>
      </c>
      <c r="AD8" s="26" t="s">
        <v>100</v>
      </c>
      <c r="AE8" s="26" t="s">
        <v>75</v>
      </c>
      <c r="AF8" s="26" t="s">
        <v>344</v>
      </c>
      <c r="AG8" s="26" t="s">
        <v>98</v>
      </c>
      <c r="AH8" s="26" t="s">
        <v>95</v>
      </c>
      <c r="AI8" s="26" t="s">
        <v>99</v>
      </c>
      <c r="AJ8" s="26" t="s">
        <v>65</v>
      </c>
    </row>
    <row r="9" spans="1:36" ht="19.95" customHeight="1" x14ac:dyDescent="0.35">
      <c r="A9" s="27" t="s">
        <v>314</v>
      </c>
      <c r="B9" s="30" t="s">
        <v>110</v>
      </c>
      <c r="C9" s="30" t="s">
        <v>144</v>
      </c>
      <c r="D9" s="30" t="s">
        <v>106</v>
      </c>
      <c r="E9" s="30" t="s">
        <v>171</v>
      </c>
      <c r="F9" s="30" t="s">
        <v>124</v>
      </c>
      <c r="G9" s="30" t="s">
        <v>109</v>
      </c>
      <c r="H9" s="30" t="s">
        <v>107</v>
      </c>
      <c r="I9" s="30" t="s">
        <v>119</v>
      </c>
      <c r="J9" s="30" t="s">
        <v>167</v>
      </c>
      <c r="K9" s="30" t="s">
        <v>107</v>
      </c>
      <c r="L9" s="30" t="s">
        <v>109</v>
      </c>
      <c r="M9" s="30" t="s">
        <v>106</v>
      </c>
      <c r="N9" s="30" t="s">
        <v>114</v>
      </c>
      <c r="O9" s="30" t="s">
        <v>144</v>
      </c>
      <c r="P9" s="30" t="s">
        <v>107</v>
      </c>
      <c r="Q9" s="30" t="s">
        <v>167</v>
      </c>
      <c r="R9" s="30" t="s">
        <v>115</v>
      </c>
      <c r="S9" s="30" t="s">
        <v>345</v>
      </c>
      <c r="T9" s="30" t="s">
        <v>170</v>
      </c>
      <c r="U9" s="30" t="s">
        <v>107</v>
      </c>
      <c r="V9" s="30" t="s">
        <v>149</v>
      </c>
      <c r="W9" s="30" t="s">
        <v>191</v>
      </c>
      <c r="X9" s="30" t="s">
        <v>115</v>
      </c>
      <c r="Y9" s="30" t="s">
        <v>115</v>
      </c>
      <c r="Z9" s="30" t="s">
        <v>115</v>
      </c>
      <c r="AA9" s="30" t="s">
        <v>125</v>
      </c>
      <c r="AB9" s="30" t="s">
        <v>148</v>
      </c>
      <c r="AC9" s="30" t="s">
        <v>115</v>
      </c>
      <c r="AD9" s="30" t="s">
        <v>148</v>
      </c>
      <c r="AE9" s="30" t="s">
        <v>148</v>
      </c>
      <c r="AF9" s="30" t="s">
        <v>346</v>
      </c>
      <c r="AG9" s="30" t="s">
        <v>149</v>
      </c>
      <c r="AH9" s="30" t="s">
        <v>145</v>
      </c>
      <c r="AI9" s="30" t="s">
        <v>167</v>
      </c>
      <c r="AJ9" s="30" t="s">
        <v>347</v>
      </c>
    </row>
    <row r="10" spans="1:36" ht="19.95" customHeight="1" x14ac:dyDescent="0.35">
      <c r="A10" s="25" t="s">
        <v>279</v>
      </c>
      <c r="B10" s="26" t="s">
        <v>315</v>
      </c>
      <c r="C10" s="26" t="s">
        <v>316</v>
      </c>
      <c r="D10" s="26" t="s">
        <v>58</v>
      </c>
      <c r="E10" s="26" t="s">
        <v>288</v>
      </c>
      <c r="F10" s="26" t="s">
        <v>317</v>
      </c>
      <c r="G10" s="26" t="s">
        <v>318</v>
      </c>
      <c r="H10" s="26" t="s">
        <v>319</v>
      </c>
      <c r="I10" s="26" t="s">
        <v>63</v>
      </c>
      <c r="J10" s="26" t="s">
        <v>320</v>
      </c>
      <c r="K10" s="26" t="s">
        <v>321</v>
      </c>
      <c r="L10" s="26" t="s">
        <v>322</v>
      </c>
      <c r="M10" s="26" t="s">
        <v>204</v>
      </c>
      <c r="N10" s="26" t="s">
        <v>297</v>
      </c>
      <c r="O10" s="26" t="s">
        <v>323</v>
      </c>
      <c r="P10" s="26" t="s">
        <v>49</v>
      </c>
      <c r="Q10" s="26" t="s">
        <v>324</v>
      </c>
      <c r="R10" s="26" t="s">
        <v>66</v>
      </c>
      <c r="S10" s="26" t="s">
        <v>250</v>
      </c>
      <c r="T10" s="26" t="s">
        <v>325</v>
      </c>
      <c r="U10" s="26" t="s">
        <v>326</v>
      </c>
      <c r="V10" s="26" t="s">
        <v>69</v>
      </c>
      <c r="W10" s="26" t="s">
        <v>230</v>
      </c>
      <c r="X10" s="26" t="s">
        <v>71</v>
      </c>
      <c r="Y10" s="26" t="s">
        <v>40</v>
      </c>
      <c r="Z10" s="26" t="s">
        <v>72</v>
      </c>
      <c r="AA10" s="26" t="s">
        <v>128</v>
      </c>
      <c r="AB10" s="26" t="s">
        <v>134</v>
      </c>
      <c r="AC10" s="26" t="s">
        <v>209</v>
      </c>
      <c r="AD10" s="26" t="s">
        <v>197</v>
      </c>
      <c r="AE10" s="26" t="s">
        <v>210</v>
      </c>
      <c r="AF10" s="26" t="s">
        <v>327</v>
      </c>
      <c r="AG10" s="26" t="s">
        <v>328</v>
      </c>
      <c r="AH10" s="26" t="s">
        <v>329</v>
      </c>
      <c r="AI10" s="26" t="s">
        <v>208</v>
      </c>
      <c r="AJ10" s="26" t="s">
        <v>330</v>
      </c>
    </row>
    <row r="11" spans="1:36" ht="19.95" customHeight="1" x14ac:dyDescent="0.35">
      <c r="A11" s="27" t="s">
        <v>299</v>
      </c>
      <c r="B11" s="30" t="s">
        <v>331</v>
      </c>
      <c r="C11" s="30" t="s">
        <v>309</v>
      </c>
      <c r="D11" s="30" t="s">
        <v>332</v>
      </c>
      <c r="E11" s="30" t="s">
        <v>333</v>
      </c>
      <c r="F11" s="30" t="s">
        <v>334</v>
      </c>
      <c r="G11" s="30" t="s">
        <v>169</v>
      </c>
      <c r="H11" s="30" t="s">
        <v>262</v>
      </c>
      <c r="I11" s="30" t="s">
        <v>335</v>
      </c>
      <c r="J11" s="30" t="s">
        <v>336</v>
      </c>
      <c r="K11" s="30" t="s">
        <v>262</v>
      </c>
      <c r="L11" s="30" t="s">
        <v>169</v>
      </c>
      <c r="M11" s="30" t="s">
        <v>332</v>
      </c>
      <c r="N11" s="30" t="s">
        <v>337</v>
      </c>
      <c r="O11" s="30" t="s">
        <v>309</v>
      </c>
      <c r="P11" s="30" t="s">
        <v>262</v>
      </c>
      <c r="Q11" s="30" t="s">
        <v>336</v>
      </c>
      <c r="R11" s="30" t="s">
        <v>116</v>
      </c>
      <c r="S11" s="30" t="s">
        <v>338</v>
      </c>
      <c r="T11" s="30" t="s">
        <v>311</v>
      </c>
      <c r="U11" s="30" t="s">
        <v>262</v>
      </c>
      <c r="V11" s="30" t="s">
        <v>307</v>
      </c>
      <c r="W11" s="30" t="s">
        <v>182</v>
      </c>
      <c r="X11" s="30" t="s">
        <v>116</v>
      </c>
      <c r="Y11" s="30" t="s">
        <v>116</v>
      </c>
      <c r="Z11" s="30" t="s">
        <v>116</v>
      </c>
      <c r="AA11" s="30" t="s">
        <v>235</v>
      </c>
      <c r="AB11" s="30" t="s">
        <v>308</v>
      </c>
      <c r="AC11" s="30" t="s">
        <v>116</v>
      </c>
      <c r="AD11" s="30" t="s">
        <v>308</v>
      </c>
      <c r="AE11" s="30" t="s">
        <v>308</v>
      </c>
      <c r="AF11" s="30" t="s">
        <v>339</v>
      </c>
      <c r="AG11" s="30" t="s">
        <v>307</v>
      </c>
      <c r="AH11" s="30" t="s">
        <v>301</v>
      </c>
      <c r="AI11" s="30" t="s">
        <v>336</v>
      </c>
      <c r="AJ11" s="30" t="s">
        <v>227</v>
      </c>
    </row>
  </sheetData>
  <sheetProtection algorithmName="SHA-512" hashValue="ayZEd08UL07DgMZNi8D6uFNKF7TQ8NYkws40t3uPMJy0qeiiHp3okPScemVtchT3xIZta9kjXPsn1SYpwq8RPQ==" saltValue="/WBKW7rggCOAcMvn2yaG+g=="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J11"/>
  <sheetViews>
    <sheetView showGridLines="0" workbookViewId="0"/>
  </sheetViews>
  <sheetFormatPr defaultRowHeight="14.4" x14ac:dyDescent="0.3"/>
  <cols>
    <col min="1" max="1" width="50.777343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659</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55</v>
      </c>
      <c r="F7" s="30" t="s">
        <v>56</v>
      </c>
      <c r="G7" s="30" t="s">
        <v>232</v>
      </c>
      <c r="H7" s="30" t="s">
        <v>277</v>
      </c>
      <c r="I7" s="30" t="s">
        <v>56</v>
      </c>
      <c r="J7" s="30" t="s">
        <v>200</v>
      </c>
      <c r="K7" s="30" t="s">
        <v>18</v>
      </c>
      <c r="L7" s="30" t="s">
        <v>60</v>
      </c>
      <c r="M7" s="30" t="s">
        <v>61</v>
      </c>
      <c r="N7" s="30" t="s">
        <v>62</v>
      </c>
      <c r="O7" s="30" t="s">
        <v>63</v>
      </c>
      <c r="P7" s="30" t="s">
        <v>64</v>
      </c>
      <c r="Q7" s="30" t="s">
        <v>65</v>
      </c>
      <c r="R7" s="30" t="s">
        <v>66</v>
      </c>
      <c r="S7" s="30" t="s">
        <v>67</v>
      </c>
      <c r="T7" s="30" t="s">
        <v>37</v>
      </c>
      <c r="U7" s="30" t="s">
        <v>445</v>
      </c>
      <c r="V7" s="30" t="s">
        <v>216</v>
      </c>
      <c r="W7" s="30" t="s">
        <v>70</v>
      </c>
      <c r="X7" s="30" t="s">
        <v>71</v>
      </c>
      <c r="Y7" s="30" t="s">
        <v>40</v>
      </c>
      <c r="Z7" s="30" t="s">
        <v>72</v>
      </c>
      <c r="AA7" s="30" t="s">
        <v>38</v>
      </c>
      <c r="AB7" s="30" t="s">
        <v>73</v>
      </c>
      <c r="AC7" s="30" t="s">
        <v>74</v>
      </c>
      <c r="AD7" s="30" t="s">
        <v>76</v>
      </c>
      <c r="AE7" s="30" t="s">
        <v>210</v>
      </c>
      <c r="AF7" s="30" t="s">
        <v>278</v>
      </c>
      <c r="AG7" s="30" t="s">
        <v>212</v>
      </c>
      <c r="AH7" s="30" t="s">
        <v>206</v>
      </c>
      <c r="AI7" s="30" t="s">
        <v>160</v>
      </c>
      <c r="AJ7" s="30" t="s">
        <v>25</v>
      </c>
    </row>
    <row r="8" spans="1:36" ht="19.95" customHeight="1" x14ac:dyDescent="0.35">
      <c r="A8" s="25" t="s">
        <v>312</v>
      </c>
      <c r="B8" s="26" t="s">
        <v>61</v>
      </c>
      <c r="C8" s="26" t="s">
        <v>341</v>
      </c>
      <c r="D8" s="26" t="s">
        <v>319</v>
      </c>
      <c r="E8" s="26" t="s">
        <v>162</v>
      </c>
      <c r="F8" s="26" t="s">
        <v>186</v>
      </c>
      <c r="G8" s="26" t="s">
        <v>186</v>
      </c>
      <c r="H8" s="26" t="s">
        <v>188</v>
      </c>
      <c r="I8" s="26" t="s">
        <v>188</v>
      </c>
      <c r="J8" s="26" t="s">
        <v>384</v>
      </c>
      <c r="K8" s="26" t="s">
        <v>138</v>
      </c>
      <c r="L8" s="26" t="s">
        <v>88</v>
      </c>
      <c r="M8" s="26" t="s">
        <v>93</v>
      </c>
      <c r="N8" s="26" t="s">
        <v>242</v>
      </c>
      <c r="O8" s="26" t="s">
        <v>230</v>
      </c>
      <c r="P8" s="26" t="s">
        <v>451</v>
      </c>
      <c r="Q8" s="26" t="s">
        <v>94</v>
      </c>
      <c r="R8" s="26" t="s">
        <v>343</v>
      </c>
      <c r="S8" s="26" t="s">
        <v>176</v>
      </c>
      <c r="T8" s="26" t="s">
        <v>243</v>
      </c>
      <c r="U8" s="26" t="s">
        <v>242</v>
      </c>
      <c r="V8" s="26" t="s">
        <v>71</v>
      </c>
      <c r="W8" s="26" t="s">
        <v>81</v>
      </c>
      <c r="X8" s="26" t="s">
        <v>258</v>
      </c>
      <c r="Y8" s="26" t="s">
        <v>97</v>
      </c>
      <c r="Z8" s="26" t="s">
        <v>97</v>
      </c>
      <c r="AA8" s="26" t="s">
        <v>99</v>
      </c>
      <c r="AB8" s="26" t="s">
        <v>161</v>
      </c>
      <c r="AC8" s="26" t="s">
        <v>237</v>
      </c>
      <c r="AD8" s="26" t="s">
        <v>50</v>
      </c>
      <c r="AE8" s="26" t="s">
        <v>97</v>
      </c>
      <c r="AF8" s="26" t="s">
        <v>156</v>
      </c>
      <c r="AG8" s="26" t="s">
        <v>237</v>
      </c>
      <c r="AH8" s="26" t="s">
        <v>94</v>
      </c>
      <c r="AI8" s="26" t="s">
        <v>98</v>
      </c>
      <c r="AJ8" s="26" t="s">
        <v>173</v>
      </c>
    </row>
    <row r="9" spans="1:36" ht="19.95" customHeight="1" x14ac:dyDescent="0.35">
      <c r="A9" s="27" t="s">
        <v>314</v>
      </c>
      <c r="B9" s="30" t="s">
        <v>110</v>
      </c>
      <c r="C9" s="30" t="s">
        <v>144</v>
      </c>
      <c r="D9" s="30" t="s">
        <v>106</v>
      </c>
      <c r="E9" s="30" t="s">
        <v>108</v>
      </c>
      <c r="F9" s="30" t="s">
        <v>171</v>
      </c>
      <c r="G9" s="30" t="s">
        <v>167</v>
      </c>
      <c r="H9" s="30" t="s">
        <v>168</v>
      </c>
      <c r="I9" s="30" t="s">
        <v>144</v>
      </c>
      <c r="J9" s="30" t="s">
        <v>106</v>
      </c>
      <c r="K9" s="30" t="s">
        <v>124</v>
      </c>
      <c r="L9" s="30" t="s">
        <v>168</v>
      </c>
      <c r="M9" s="30" t="s">
        <v>109</v>
      </c>
      <c r="N9" s="30" t="s">
        <v>122</v>
      </c>
      <c r="O9" s="30" t="s">
        <v>142</v>
      </c>
      <c r="P9" s="30" t="s">
        <v>107</v>
      </c>
      <c r="Q9" s="30" t="s">
        <v>110</v>
      </c>
      <c r="R9" s="30" t="s">
        <v>114</v>
      </c>
      <c r="S9" s="30" t="s">
        <v>172</v>
      </c>
      <c r="T9" s="30" t="s">
        <v>108</v>
      </c>
      <c r="U9" s="30" t="s">
        <v>142</v>
      </c>
      <c r="V9" s="30" t="s">
        <v>109</v>
      </c>
      <c r="W9" s="30" t="s">
        <v>167</v>
      </c>
      <c r="X9" s="30" t="s">
        <v>223</v>
      </c>
      <c r="Y9" s="30" t="s">
        <v>172</v>
      </c>
      <c r="Z9" s="30" t="s">
        <v>114</v>
      </c>
      <c r="AA9" s="30" t="s">
        <v>166</v>
      </c>
      <c r="AB9" s="30" t="s">
        <v>167</v>
      </c>
      <c r="AC9" s="30" t="s">
        <v>110</v>
      </c>
      <c r="AD9" s="30" t="s">
        <v>119</v>
      </c>
      <c r="AE9" s="30" t="s">
        <v>121</v>
      </c>
      <c r="AF9" s="30" t="s">
        <v>124</v>
      </c>
      <c r="AG9" s="30" t="s">
        <v>109</v>
      </c>
      <c r="AH9" s="30" t="s">
        <v>168</v>
      </c>
      <c r="AI9" s="30" t="s">
        <v>143</v>
      </c>
      <c r="AJ9" s="30" t="s">
        <v>114</v>
      </c>
    </row>
    <row r="10" spans="1:36" ht="19.95" customHeight="1" x14ac:dyDescent="0.35">
      <c r="A10" s="25" t="s">
        <v>279</v>
      </c>
      <c r="B10" s="26" t="s">
        <v>446</v>
      </c>
      <c r="C10" s="26" t="s">
        <v>295</v>
      </c>
      <c r="D10" s="26" t="s">
        <v>447</v>
      </c>
      <c r="E10" s="26" t="s">
        <v>284</v>
      </c>
      <c r="F10" s="26" t="s">
        <v>21</v>
      </c>
      <c r="G10" s="26" t="s">
        <v>393</v>
      </c>
      <c r="H10" s="26" t="s">
        <v>231</v>
      </c>
      <c r="I10" s="26" t="s">
        <v>23</v>
      </c>
      <c r="J10" s="26" t="s">
        <v>380</v>
      </c>
      <c r="K10" s="26" t="s">
        <v>356</v>
      </c>
      <c r="L10" s="26" t="s">
        <v>344</v>
      </c>
      <c r="M10" s="26" t="s">
        <v>28</v>
      </c>
      <c r="N10" s="26" t="s">
        <v>427</v>
      </c>
      <c r="O10" s="26" t="s">
        <v>215</v>
      </c>
      <c r="P10" s="26" t="s">
        <v>202</v>
      </c>
      <c r="Q10" s="26" t="s">
        <v>359</v>
      </c>
      <c r="R10" s="26" t="s">
        <v>427</v>
      </c>
      <c r="S10" s="26" t="s">
        <v>35</v>
      </c>
      <c r="T10" s="26" t="s">
        <v>384</v>
      </c>
      <c r="U10" s="26" t="s">
        <v>238</v>
      </c>
      <c r="V10" s="26" t="s">
        <v>313</v>
      </c>
      <c r="W10" s="26" t="s">
        <v>341</v>
      </c>
      <c r="X10" s="26" t="s">
        <v>179</v>
      </c>
      <c r="Y10" s="26" t="s">
        <v>81</v>
      </c>
      <c r="Z10" s="26" t="s">
        <v>136</v>
      </c>
      <c r="AA10" s="26" t="s">
        <v>73</v>
      </c>
      <c r="AB10" s="26" t="s">
        <v>176</v>
      </c>
      <c r="AC10" s="26" t="s">
        <v>448</v>
      </c>
      <c r="AD10" s="26" t="s">
        <v>319</v>
      </c>
      <c r="AE10" s="26" t="s">
        <v>96</v>
      </c>
      <c r="AF10" s="26" t="s">
        <v>328</v>
      </c>
      <c r="AG10" s="26" t="s">
        <v>449</v>
      </c>
      <c r="AH10" s="26" t="s">
        <v>65</v>
      </c>
      <c r="AI10" s="26" t="s">
        <v>180</v>
      </c>
      <c r="AJ10" s="26" t="s">
        <v>450</v>
      </c>
    </row>
    <row r="11" spans="1:36" ht="19.95" customHeight="1" x14ac:dyDescent="0.35">
      <c r="A11" s="27" t="s">
        <v>299</v>
      </c>
      <c r="B11" s="30" t="s">
        <v>331</v>
      </c>
      <c r="C11" s="30" t="s">
        <v>309</v>
      </c>
      <c r="D11" s="30" t="s">
        <v>332</v>
      </c>
      <c r="E11" s="30" t="s">
        <v>441</v>
      </c>
      <c r="F11" s="30" t="s">
        <v>333</v>
      </c>
      <c r="G11" s="30" t="s">
        <v>336</v>
      </c>
      <c r="H11" s="30" t="s">
        <v>224</v>
      </c>
      <c r="I11" s="30" t="s">
        <v>309</v>
      </c>
      <c r="J11" s="30" t="s">
        <v>332</v>
      </c>
      <c r="K11" s="30" t="s">
        <v>334</v>
      </c>
      <c r="L11" s="30" t="s">
        <v>224</v>
      </c>
      <c r="M11" s="30" t="s">
        <v>169</v>
      </c>
      <c r="N11" s="30" t="s">
        <v>256</v>
      </c>
      <c r="O11" s="30" t="s">
        <v>440</v>
      </c>
      <c r="P11" s="30" t="s">
        <v>262</v>
      </c>
      <c r="Q11" s="30" t="s">
        <v>331</v>
      </c>
      <c r="R11" s="30" t="s">
        <v>337</v>
      </c>
      <c r="S11" s="30" t="s">
        <v>381</v>
      </c>
      <c r="T11" s="30" t="s">
        <v>441</v>
      </c>
      <c r="U11" s="30" t="s">
        <v>440</v>
      </c>
      <c r="V11" s="30" t="s">
        <v>169</v>
      </c>
      <c r="W11" s="30" t="s">
        <v>336</v>
      </c>
      <c r="X11" s="30" t="s">
        <v>404</v>
      </c>
      <c r="Y11" s="30" t="s">
        <v>381</v>
      </c>
      <c r="Z11" s="30" t="s">
        <v>337</v>
      </c>
      <c r="AA11" s="30" t="s">
        <v>300</v>
      </c>
      <c r="AB11" s="30" t="s">
        <v>336</v>
      </c>
      <c r="AC11" s="30" t="s">
        <v>331</v>
      </c>
      <c r="AD11" s="30" t="s">
        <v>335</v>
      </c>
      <c r="AE11" s="30" t="s">
        <v>303</v>
      </c>
      <c r="AF11" s="30" t="s">
        <v>334</v>
      </c>
      <c r="AG11" s="30" t="s">
        <v>169</v>
      </c>
      <c r="AH11" s="30" t="s">
        <v>224</v>
      </c>
      <c r="AI11" s="30" t="s">
        <v>240</v>
      </c>
      <c r="AJ11" s="30" t="s">
        <v>337</v>
      </c>
    </row>
  </sheetData>
  <sheetProtection algorithmName="SHA-512" hashValue="bV4C1fqDw8oOSrAoizdavkMraAom0ueJi0+Cadn7jt7HxIct7EIWcXLt3pVh/7Zj1VgwSPM0p1Qn8Q/9gVSX7Q==" saltValue="mG1mIIXZz/NFso+lETKPR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fitToPage="1"/>
  </sheetPr>
  <dimension ref="A1:AJ11"/>
  <sheetViews>
    <sheetView showGridLines="0" workbookViewId="0"/>
  </sheetViews>
  <sheetFormatPr defaultRowHeight="14.4" x14ac:dyDescent="0.3"/>
  <cols>
    <col min="1" max="1" width="48.21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660</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53</v>
      </c>
      <c r="D7" s="30" t="s">
        <v>275</v>
      </c>
      <c r="E7" s="30" t="s">
        <v>55</v>
      </c>
      <c r="F7" s="30" t="s">
        <v>56</v>
      </c>
      <c r="G7" s="30" t="s">
        <v>21</v>
      </c>
      <c r="H7" s="30" t="s">
        <v>277</v>
      </c>
      <c r="I7" s="30" t="s">
        <v>56</v>
      </c>
      <c r="J7" s="30" t="s">
        <v>200</v>
      </c>
      <c r="K7" s="30" t="s">
        <v>18</v>
      </c>
      <c r="L7" s="30" t="s">
        <v>60</v>
      </c>
      <c r="M7" s="30" t="s">
        <v>61</v>
      </c>
      <c r="N7" s="30" t="s">
        <v>62</v>
      </c>
      <c r="O7" s="30" t="s">
        <v>63</v>
      </c>
      <c r="P7" s="30" t="s">
        <v>66</v>
      </c>
      <c r="Q7" s="30" t="s">
        <v>65</v>
      </c>
      <c r="R7" s="30" t="s">
        <v>66</v>
      </c>
      <c r="S7" s="30" t="s">
        <v>67</v>
      </c>
      <c r="T7" s="30" t="s">
        <v>385</v>
      </c>
      <c r="U7" s="30" t="s">
        <v>68</v>
      </c>
      <c r="V7" s="30" t="s">
        <v>69</v>
      </c>
      <c r="W7" s="30" t="s">
        <v>70</v>
      </c>
      <c r="X7" s="30" t="s">
        <v>71</v>
      </c>
      <c r="Y7" s="30" t="s">
        <v>40</v>
      </c>
      <c r="Z7" s="30" t="s">
        <v>72</v>
      </c>
      <c r="AA7" s="30" t="s">
        <v>38</v>
      </c>
      <c r="AB7" s="30" t="s">
        <v>73</v>
      </c>
      <c r="AC7" s="30" t="s">
        <v>74</v>
      </c>
      <c r="AD7" s="30" t="s">
        <v>76</v>
      </c>
      <c r="AE7" s="30" t="s">
        <v>210</v>
      </c>
      <c r="AF7" s="30" t="s">
        <v>278</v>
      </c>
      <c r="AG7" s="30" t="s">
        <v>212</v>
      </c>
      <c r="AH7" s="30" t="s">
        <v>80</v>
      </c>
      <c r="AI7" s="30" t="s">
        <v>179</v>
      </c>
      <c r="AJ7" s="30" t="s">
        <v>25</v>
      </c>
    </row>
    <row r="8" spans="1:36" ht="19.95" customHeight="1" x14ac:dyDescent="0.35">
      <c r="A8" s="25" t="s">
        <v>312</v>
      </c>
      <c r="B8" s="26" t="s">
        <v>378</v>
      </c>
      <c r="C8" s="26" t="s">
        <v>215</v>
      </c>
      <c r="D8" s="26" t="s">
        <v>87</v>
      </c>
      <c r="E8" s="26" t="s">
        <v>140</v>
      </c>
      <c r="F8" s="26" t="s">
        <v>163</v>
      </c>
      <c r="G8" s="26" t="s">
        <v>96</v>
      </c>
      <c r="H8" s="26" t="s">
        <v>159</v>
      </c>
      <c r="I8" s="26" t="s">
        <v>210</v>
      </c>
      <c r="J8" s="26" t="s">
        <v>164</v>
      </c>
      <c r="K8" s="26" t="s">
        <v>413</v>
      </c>
      <c r="L8" s="26" t="s">
        <v>91</v>
      </c>
      <c r="M8" s="26" t="s">
        <v>187</v>
      </c>
      <c r="N8" s="26" t="s">
        <v>91</v>
      </c>
      <c r="O8" s="26" t="s">
        <v>210</v>
      </c>
      <c r="P8" s="26" t="s">
        <v>91</v>
      </c>
      <c r="Q8" s="26" t="s">
        <v>242</v>
      </c>
      <c r="R8" s="26" t="s">
        <v>140</v>
      </c>
      <c r="S8" s="26" t="s">
        <v>72</v>
      </c>
      <c r="T8" s="26" t="s">
        <v>187</v>
      </c>
      <c r="U8" s="26" t="s">
        <v>98</v>
      </c>
      <c r="V8" s="26" t="s">
        <v>71</v>
      </c>
      <c r="W8" s="26" t="s">
        <v>44</v>
      </c>
      <c r="X8" s="26" t="s">
        <v>81</v>
      </c>
      <c r="Y8" s="26" t="s">
        <v>44</v>
      </c>
      <c r="Z8" s="26" t="s">
        <v>100</v>
      </c>
      <c r="AA8" s="26" t="s">
        <v>75</v>
      </c>
      <c r="AB8" s="26" t="s">
        <v>179</v>
      </c>
      <c r="AC8" s="26" t="s">
        <v>389</v>
      </c>
      <c r="AD8" s="26" t="s">
        <v>491</v>
      </c>
      <c r="AE8" s="26" t="s">
        <v>98</v>
      </c>
      <c r="AF8" s="26" t="s">
        <v>40</v>
      </c>
      <c r="AG8" s="26" t="s">
        <v>130</v>
      </c>
      <c r="AH8" s="26" t="s">
        <v>185</v>
      </c>
      <c r="AI8" s="26" t="s">
        <v>99</v>
      </c>
      <c r="AJ8" s="26" t="s">
        <v>188</v>
      </c>
    </row>
    <row r="9" spans="1:36" ht="19.95" customHeight="1" x14ac:dyDescent="0.35">
      <c r="A9" s="27" t="s">
        <v>314</v>
      </c>
      <c r="B9" s="30" t="s">
        <v>167</v>
      </c>
      <c r="C9" s="30" t="s">
        <v>142</v>
      </c>
      <c r="D9" s="30" t="s">
        <v>144</v>
      </c>
      <c r="E9" s="30" t="s">
        <v>117</v>
      </c>
      <c r="F9" s="30" t="s">
        <v>114</v>
      </c>
      <c r="G9" s="30" t="s">
        <v>144</v>
      </c>
      <c r="H9" s="30" t="s">
        <v>172</v>
      </c>
      <c r="I9" s="30" t="s">
        <v>172</v>
      </c>
      <c r="J9" s="30" t="s">
        <v>114</v>
      </c>
      <c r="K9" s="30" t="s">
        <v>168</v>
      </c>
      <c r="L9" s="30" t="s">
        <v>114</v>
      </c>
      <c r="M9" s="30" t="s">
        <v>109</v>
      </c>
      <c r="N9" s="30" t="s">
        <v>114</v>
      </c>
      <c r="O9" s="30" t="s">
        <v>168</v>
      </c>
      <c r="P9" s="30" t="s">
        <v>167</v>
      </c>
      <c r="Q9" s="30" t="s">
        <v>171</v>
      </c>
      <c r="R9" s="30" t="s">
        <v>108</v>
      </c>
      <c r="S9" s="30" t="s">
        <v>225</v>
      </c>
      <c r="T9" s="30" t="s">
        <v>112</v>
      </c>
      <c r="U9" s="30" t="s">
        <v>120</v>
      </c>
      <c r="V9" s="30" t="s">
        <v>107</v>
      </c>
      <c r="W9" s="30" t="s">
        <v>149</v>
      </c>
      <c r="X9" s="30" t="s">
        <v>382</v>
      </c>
      <c r="Y9" s="30" t="s">
        <v>226</v>
      </c>
      <c r="Z9" s="30" t="s">
        <v>125</v>
      </c>
      <c r="AA9" s="30" t="s">
        <v>115</v>
      </c>
      <c r="AB9" s="30" t="s">
        <v>223</v>
      </c>
      <c r="AC9" s="30" t="s">
        <v>119</v>
      </c>
      <c r="AD9" s="30" t="s">
        <v>125</v>
      </c>
      <c r="AE9" s="30" t="s">
        <v>167</v>
      </c>
      <c r="AF9" s="30" t="s">
        <v>120</v>
      </c>
      <c r="AG9" s="30" t="s">
        <v>113</v>
      </c>
      <c r="AH9" s="30" t="s">
        <v>112</v>
      </c>
      <c r="AI9" s="30" t="s">
        <v>106</v>
      </c>
      <c r="AJ9" s="30" t="s">
        <v>166</v>
      </c>
    </row>
    <row r="10" spans="1:36" ht="19.95" customHeight="1" x14ac:dyDescent="0.35">
      <c r="A10" s="25" t="s">
        <v>279</v>
      </c>
      <c r="B10" s="26" t="s">
        <v>480</v>
      </c>
      <c r="C10" s="26" t="s">
        <v>481</v>
      </c>
      <c r="D10" s="26" t="s">
        <v>482</v>
      </c>
      <c r="E10" s="26" t="s">
        <v>364</v>
      </c>
      <c r="F10" s="26" t="s">
        <v>198</v>
      </c>
      <c r="G10" s="26" t="s">
        <v>63</v>
      </c>
      <c r="H10" s="26" t="s">
        <v>483</v>
      </c>
      <c r="I10" s="26" t="s">
        <v>228</v>
      </c>
      <c r="J10" s="26" t="s">
        <v>484</v>
      </c>
      <c r="K10" s="26" t="s">
        <v>485</v>
      </c>
      <c r="L10" s="26" t="s">
        <v>329</v>
      </c>
      <c r="M10" s="26" t="s">
        <v>292</v>
      </c>
      <c r="N10" s="26" t="s">
        <v>322</v>
      </c>
      <c r="O10" s="26" t="s">
        <v>370</v>
      </c>
      <c r="P10" s="26" t="s">
        <v>80</v>
      </c>
      <c r="Q10" s="26" t="s">
        <v>63</v>
      </c>
      <c r="R10" s="26" t="s">
        <v>486</v>
      </c>
      <c r="S10" s="26" t="s">
        <v>49</v>
      </c>
      <c r="T10" s="26" t="s">
        <v>216</v>
      </c>
      <c r="U10" s="26" t="s">
        <v>392</v>
      </c>
      <c r="V10" s="26" t="s">
        <v>164</v>
      </c>
      <c r="W10" s="26" t="s">
        <v>360</v>
      </c>
      <c r="X10" s="26" t="s">
        <v>161</v>
      </c>
      <c r="Y10" s="26" t="s">
        <v>207</v>
      </c>
      <c r="Z10" s="26" t="s">
        <v>258</v>
      </c>
      <c r="AA10" s="26" t="s">
        <v>38</v>
      </c>
      <c r="AB10" s="26" t="s">
        <v>39</v>
      </c>
      <c r="AC10" s="26" t="s">
        <v>487</v>
      </c>
      <c r="AD10" s="26" t="s">
        <v>215</v>
      </c>
      <c r="AE10" s="26" t="s">
        <v>39</v>
      </c>
      <c r="AF10" s="26" t="s">
        <v>488</v>
      </c>
      <c r="AG10" s="26" t="s">
        <v>489</v>
      </c>
      <c r="AH10" s="26" t="s">
        <v>442</v>
      </c>
      <c r="AI10" s="26" t="s">
        <v>136</v>
      </c>
      <c r="AJ10" s="26" t="s">
        <v>490</v>
      </c>
    </row>
    <row r="11" spans="1:36" ht="19.95" customHeight="1" x14ac:dyDescent="0.35">
      <c r="A11" s="27" t="s">
        <v>299</v>
      </c>
      <c r="B11" s="30" t="s">
        <v>336</v>
      </c>
      <c r="C11" s="30" t="s">
        <v>440</v>
      </c>
      <c r="D11" s="30" t="s">
        <v>309</v>
      </c>
      <c r="E11" s="30" t="s">
        <v>382</v>
      </c>
      <c r="F11" s="30" t="s">
        <v>337</v>
      </c>
      <c r="G11" s="30" t="s">
        <v>309</v>
      </c>
      <c r="H11" s="30" t="s">
        <v>381</v>
      </c>
      <c r="I11" s="30" t="s">
        <v>381</v>
      </c>
      <c r="J11" s="30" t="s">
        <v>337</v>
      </c>
      <c r="K11" s="30" t="s">
        <v>224</v>
      </c>
      <c r="L11" s="30" t="s">
        <v>337</v>
      </c>
      <c r="M11" s="30" t="s">
        <v>169</v>
      </c>
      <c r="N11" s="30" t="s">
        <v>337</v>
      </c>
      <c r="O11" s="30" t="s">
        <v>224</v>
      </c>
      <c r="P11" s="30" t="s">
        <v>336</v>
      </c>
      <c r="Q11" s="30" t="s">
        <v>333</v>
      </c>
      <c r="R11" s="30" t="s">
        <v>441</v>
      </c>
      <c r="S11" s="30" t="s">
        <v>304</v>
      </c>
      <c r="T11" s="30" t="s">
        <v>479</v>
      </c>
      <c r="U11" s="30" t="s">
        <v>305</v>
      </c>
      <c r="V11" s="30" t="s">
        <v>262</v>
      </c>
      <c r="W11" s="30" t="s">
        <v>307</v>
      </c>
      <c r="X11" s="30" t="s">
        <v>117</v>
      </c>
      <c r="Y11" s="30" t="s">
        <v>302</v>
      </c>
      <c r="Z11" s="30" t="s">
        <v>235</v>
      </c>
      <c r="AA11" s="30" t="s">
        <v>116</v>
      </c>
      <c r="AB11" s="30" t="s">
        <v>404</v>
      </c>
      <c r="AC11" s="30" t="s">
        <v>335</v>
      </c>
      <c r="AD11" s="30" t="s">
        <v>235</v>
      </c>
      <c r="AE11" s="30" t="s">
        <v>336</v>
      </c>
      <c r="AF11" s="30" t="s">
        <v>305</v>
      </c>
      <c r="AG11" s="30" t="s">
        <v>429</v>
      </c>
      <c r="AH11" s="30" t="s">
        <v>479</v>
      </c>
      <c r="AI11" s="30" t="s">
        <v>332</v>
      </c>
      <c r="AJ11" s="30" t="s">
        <v>300</v>
      </c>
    </row>
  </sheetData>
  <sheetProtection algorithmName="SHA-512" hashValue="Wi2jeblS+4E5KvxYweiI9WX8QJvfGS3Qy+wMWqMi3TvenDXigbIFhTdA+BFuBWi7HV2vTqPL9dgUb4zR72egIg==" saltValue="47YAf7WreePM6zsx5b/yqQ=="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pageSetUpPr fitToPage="1"/>
  </sheetPr>
  <dimension ref="A1:AJ11"/>
  <sheetViews>
    <sheetView showGridLines="0" workbookViewId="0"/>
  </sheetViews>
  <sheetFormatPr defaultRowHeight="14.4" x14ac:dyDescent="0.3"/>
  <cols>
    <col min="1" max="1" width="50.777343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661</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55</v>
      </c>
      <c r="F7" s="30" t="s">
        <v>348</v>
      </c>
      <c r="G7" s="30" t="s">
        <v>232</v>
      </c>
      <c r="H7" s="30" t="s">
        <v>277</v>
      </c>
      <c r="I7" s="30" t="s">
        <v>56</v>
      </c>
      <c r="J7" s="30" t="s">
        <v>200</v>
      </c>
      <c r="K7" s="30" t="s">
        <v>18</v>
      </c>
      <c r="L7" s="30" t="s">
        <v>201</v>
      </c>
      <c r="M7" s="30" t="s">
        <v>61</v>
      </c>
      <c r="N7" s="30" t="s">
        <v>349</v>
      </c>
      <c r="O7" s="30" t="s">
        <v>63</v>
      </c>
      <c r="P7" s="30" t="s">
        <v>66</v>
      </c>
      <c r="Q7" s="30" t="s">
        <v>65</v>
      </c>
      <c r="R7" s="30" t="s">
        <v>66</v>
      </c>
      <c r="S7" s="30" t="s">
        <v>67</v>
      </c>
      <c r="T7" s="30" t="s">
        <v>37</v>
      </c>
      <c r="U7" s="30" t="s">
        <v>68</v>
      </c>
      <c r="V7" s="30" t="s">
        <v>216</v>
      </c>
      <c r="W7" s="30" t="s">
        <v>70</v>
      </c>
      <c r="X7" s="30" t="s">
        <v>39</v>
      </c>
      <c r="Y7" s="30" t="s">
        <v>40</v>
      </c>
      <c r="Z7" s="30" t="s">
        <v>72</v>
      </c>
      <c r="AA7" s="30" t="s">
        <v>38</v>
      </c>
      <c r="AB7" s="30" t="s">
        <v>73</v>
      </c>
      <c r="AC7" s="30" t="s">
        <v>74</v>
      </c>
      <c r="AD7" s="30" t="s">
        <v>65</v>
      </c>
      <c r="AE7" s="30" t="s">
        <v>210</v>
      </c>
      <c r="AF7" s="30" t="s">
        <v>278</v>
      </c>
      <c r="AG7" s="30" t="s">
        <v>212</v>
      </c>
      <c r="AH7" s="30" t="s">
        <v>206</v>
      </c>
      <c r="AI7" s="30" t="s">
        <v>160</v>
      </c>
      <c r="AJ7" s="30" t="s">
        <v>25</v>
      </c>
    </row>
    <row r="8" spans="1:36" ht="19.95" customHeight="1" x14ac:dyDescent="0.35">
      <c r="A8" s="25" t="s">
        <v>312</v>
      </c>
      <c r="B8" s="26" t="s">
        <v>368</v>
      </c>
      <c r="C8" s="26" t="s">
        <v>93</v>
      </c>
      <c r="D8" s="26" t="s">
        <v>153</v>
      </c>
      <c r="E8" s="26" t="s">
        <v>133</v>
      </c>
      <c r="F8" s="26" t="s">
        <v>230</v>
      </c>
      <c r="G8" s="26" t="s">
        <v>41</v>
      </c>
      <c r="H8" s="26" t="s">
        <v>189</v>
      </c>
      <c r="I8" s="26" t="s">
        <v>40</v>
      </c>
      <c r="J8" s="26" t="s">
        <v>104</v>
      </c>
      <c r="K8" s="26" t="s">
        <v>369</v>
      </c>
      <c r="L8" s="26" t="s">
        <v>210</v>
      </c>
      <c r="M8" s="26" t="s">
        <v>96</v>
      </c>
      <c r="N8" s="26" t="s">
        <v>189</v>
      </c>
      <c r="O8" s="26" t="s">
        <v>71</v>
      </c>
      <c r="P8" s="26" t="s">
        <v>93</v>
      </c>
      <c r="Q8" s="26" t="s">
        <v>94</v>
      </c>
      <c r="R8" s="26" t="s">
        <v>154</v>
      </c>
      <c r="S8" s="26" t="s">
        <v>136</v>
      </c>
      <c r="T8" s="26" t="s">
        <v>100</v>
      </c>
      <c r="U8" s="26" t="s">
        <v>75</v>
      </c>
      <c r="V8" s="26" t="s">
        <v>72</v>
      </c>
      <c r="W8" s="26" t="s">
        <v>75</v>
      </c>
      <c r="X8" s="26" t="s">
        <v>44</v>
      </c>
      <c r="Y8" s="26" t="s">
        <v>208</v>
      </c>
      <c r="Z8" s="26" t="s">
        <v>97</v>
      </c>
      <c r="AA8" s="26" t="s">
        <v>75</v>
      </c>
      <c r="AB8" s="26" t="s">
        <v>99</v>
      </c>
      <c r="AC8" s="26" t="s">
        <v>370</v>
      </c>
      <c r="AD8" s="26" t="s">
        <v>100</v>
      </c>
      <c r="AE8" s="26" t="s">
        <v>100</v>
      </c>
      <c r="AF8" s="26" t="s">
        <v>136</v>
      </c>
      <c r="AG8" s="26" t="s">
        <v>68</v>
      </c>
      <c r="AH8" s="26" t="s">
        <v>39</v>
      </c>
      <c r="AI8" s="26" t="s">
        <v>97</v>
      </c>
      <c r="AJ8" s="26" t="s">
        <v>44</v>
      </c>
    </row>
    <row r="9" spans="1:36" ht="19.95" customHeight="1" x14ac:dyDescent="0.35">
      <c r="A9" s="27" t="s">
        <v>314</v>
      </c>
      <c r="B9" s="30" t="s">
        <v>144</v>
      </c>
      <c r="C9" s="30" t="s">
        <v>145</v>
      </c>
      <c r="D9" s="30" t="s">
        <v>114</v>
      </c>
      <c r="E9" s="30" t="s">
        <v>110</v>
      </c>
      <c r="F9" s="30" t="s">
        <v>168</v>
      </c>
      <c r="G9" s="30" t="s">
        <v>118</v>
      </c>
      <c r="H9" s="30" t="s">
        <v>147</v>
      </c>
      <c r="I9" s="30" t="s">
        <v>121</v>
      </c>
      <c r="J9" s="30" t="s">
        <v>171</v>
      </c>
      <c r="K9" s="30" t="s">
        <v>171</v>
      </c>
      <c r="L9" s="30" t="s">
        <v>118</v>
      </c>
      <c r="M9" s="30" t="s">
        <v>122</v>
      </c>
      <c r="N9" s="30" t="s">
        <v>166</v>
      </c>
      <c r="O9" s="30" t="s">
        <v>144</v>
      </c>
      <c r="P9" s="30" t="s">
        <v>168</v>
      </c>
      <c r="Q9" s="30" t="s">
        <v>110</v>
      </c>
      <c r="R9" s="30" t="s">
        <v>146</v>
      </c>
      <c r="S9" s="30" t="s">
        <v>225</v>
      </c>
      <c r="T9" s="30" t="s">
        <v>170</v>
      </c>
      <c r="U9" s="30" t="s">
        <v>115</v>
      </c>
      <c r="V9" s="30" t="s">
        <v>122</v>
      </c>
      <c r="W9" s="30" t="s">
        <v>115</v>
      </c>
      <c r="X9" s="30" t="s">
        <v>170</v>
      </c>
      <c r="Y9" s="30" t="s">
        <v>240</v>
      </c>
      <c r="Z9" s="30" t="s">
        <v>167</v>
      </c>
      <c r="AA9" s="30" t="s">
        <v>115</v>
      </c>
      <c r="AB9" s="30" t="s">
        <v>121</v>
      </c>
      <c r="AC9" s="30" t="s">
        <v>371</v>
      </c>
      <c r="AD9" s="30" t="s">
        <v>148</v>
      </c>
      <c r="AE9" s="30" t="s">
        <v>124</v>
      </c>
      <c r="AF9" s="30" t="s">
        <v>148</v>
      </c>
      <c r="AG9" s="30" t="s">
        <v>371</v>
      </c>
      <c r="AH9" s="30" t="s">
        <v>147</v>
      </c>
      <c r="AI9" s="30" t="s">
        <v>118</v>
      </c>
      <c r="AJ9" s="30" t="s">
        <v>115</v>
      </c>
    </row>
    <row r="10" spans="1:36" ht="19.95" customHeight="1" x14ac:dyDescent="0.35">
      <c r="A10" s="25" t="s">
        <v>279</v>
      </c>
      <c r="B10" s="26" t="s">
        <v>350</v>
      </c>
      <c r="C10" s="26" t="s">
        <v>281</v>
      </c>
      <c r="D10" s="26" t="s">
        <v>351</v>
      </c>
      <c r="E10" s="26" t="s">
        <v>219</v>
      </c>
      <c r="F10" s="26" t="s">
        <v>352</v>
      </c>
      <c r="G10" s="26" t="s">
        <v>353</v>
      </c>
      <c r="H10" s="26" t="s">
        <v>354</v>
      </c>
      <c r="I10" s="26" t="s">
        <v>355</v>
      </c>
      <c r="J10" s="26" t="s">
        <v>356</v>
      </c>
      <c r="K10" s="26" t="s">
        <v>357</v>
      </c>
      <c r="L10" s="26" t="s">
        <v>67</v>
      </c>
      <c r="M10" s="26" t="s">
        <v>232</v>
      </c>
      <c r="N10" s="26" t="s">
        <v>358</v>
      </c>
      <c r="O10" s="26" t="s">
        <v>323</v>
      </c>
      <c r="P10" s="26" t="s">
        <v>219</v>
      </c>
      <c r="Q10" s="26" t="s">
        <v>359</v>
      </c>
      <c r="R10" s="26" t="s">
        <v>292</v>
      </c>
      <c r="S10" s="26" t="s">
        <v>199</v>
      </c>
      <c r="T10" s="26" t="s">
        <v>325</v>
      </c>
      <c r="U10" s="26" t="s">
        <v>68</v>
      </c>
      <c r="V10" s="26" t="s">
        <v>360</v>
      </c>
      <c r="W10" s="26" t="s">
        <v>70</v>
      </c>
      <c r="X10" s="26" t="s">
        <v>71</v>
      </c>
      <c r="Y10" s="26" t="s">
        <v>161</v>
      </c>
      <c r="Z10" s="26" t="s">
        <v>136</v>
      </c>
      <c r="AA10" s="26" t="s">
        <v>38</v>
      </c>
      <c r="AB10" s="26" t="s">
        <v>186</v>
      </c>
      <c r="AC10" s="26" t="s">
        <v>361</v>
      </c>
      <c r="AD10" s="26" t="s">
        <v>197</v>
      </c>
      <c r="AE10" s="26" t="s">
        <v>159</v>
      </c>
      <c r="AF10" s="26" t="s">
        <v>362</v>
      </c>
      <c r="AG10" s="26" t="s">
        <v>363</v>
      </c>
      <c r="AH10" s="26" t="s">
        <v>364</v>
      </c>
      <c r="AI10" s="26" t="s">
        <v>72</v>
      </c>
      <c r="AJ10" s="26" t="s">
        <v>365</v>
      </c>
    </row>
    <row r="11" spans="1:36" ht="19.95" customHeight="1" x14ac:dyDescent="0.35">
      <c r="A11" s="27" t="s">
        <v>299</v>
      </c>
      <c r="B11" s="30" t="s">
        <v>309</v>
      </c>
      <c r="C11" s="30" t="s">
        <v>301</v>
      </c>
      <c r="D11" s="30" t="s">
        <v>337</v>
      </c>
      <c r="E11" s="30" t="s">
        <v>331</v>
      </c>
      <c r="F11" s="30" t="s">
        <v>224</v>
      </c>
      <c r="G11" s="30" t="s">
        <v>306</v>
      </c>
      <c r="H11" s="30" t="s">
        <v>310</v>
      </c>
      <c r="I11" s="30" t="s">
        <v>303</v>
      </c>
      <c r="J11" s="30" t="s">
        <v>333</v>
      </c>
      <c r="K11" s="30" t="s">
        <v>333</v>
      </c>
      <c r="L11" s="30" t="s">
        <v>306</v>
      </c>
      <c r="M11" s="30" t="s">
        <v>256</v>
      </c>
      <c r="N11" s="30" t="s">
        <v>300</v>
      </c>
      <c r="O11" s="30" t="s">
        <v>309</v>
      </c>
      <c r="P11" s="30" t="s">
        <v>224</v>
      </c>
      <c r="Q11" s="30" t="s">
        <v>331</v>
      </c>
      <c r="R11" s="30" t="s">
        <v>366</v>
      </c>
      <c r="S11" s="30" t="s">
        <v>304</v>
      </c>
      <c r="T11" s="30" t="s">
        <v>311</v>
      </c>
      <c r="U11" s="30" t="s">
        <v>116</v>
      </c>
      <c r="V11" s="30" t="s">
        <v>256</v>
      </c>
      <c r="W11" s="30" t="s">
        <v>116</v>
      </c>
      <c r="X11" s="30" t="s">
        <v>311</v>
      </c>
      <c r="Y11" s="30" t="s">
        <v>143</v>
      </c>
      <c r="Z11" s="30" t="s">
        <v>336</v>
      </c>
      <c r="AA11" s="30" t="s">
        <v>116</v>
      </c>
      <c r="AB11" s="30" t="s">
        <v>303</v>
      </c>
      <c r="AC11" s="30" t="s">
        <v>367</v>
      </c>
      <c r="AD11" s="30" t="s">
        <v>308</v>
      </c>
      <c r="AE11" s="30" t="s">
        <v>334</v>
      </c>
      <c r="AF11" s="30" t="s">
        <v>308</v>
      </c>
      <c r="AG11" s="30" t="s">
        <v>367</v>
      </c>
      <c r="AH11" s="30" t="s">
        <v>310</v>
      </c>
      <c r="AI11" s="30" t="s">
        <v>306</v>
      </c>
      <c r="AJ11" s="30" t="s">
        <v>116</v>
      </c>
    </row>
  </sheetData>
  <sheetProtection algorithmName="SHA-512" hashValue="D61iHwVcGSwdPuc/x6w7iy1wnRdyUPdZ6yPLr5xfVwKFiuldUmxLKqhyJ0DNui2mfR0Fjrw/MeIlxc4+oOISpQ==" saltValue="MTdRjYwlpQ2OcZb3jhj4b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J11"/>
  <sheetViews>
    <sheetView showGridLines="0" workbookViewId="0"/>
  </sheetViews>
  <sheetFormatPr defaultRowHeight="14.4" x14ac:dyDescent="0.3"/>
  <cols>
    <col min="1" max="1" width="51.21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662</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53</v>
      </c>
      <c r="D7" s="30" t="s">
        <v>275</v>
      </c>
      <c r="E7" s="30" t="s">
        <v>276</v>
      </c>
      <c r="F7" s="30" t="s">
        <v>56</v>
      </c>
      <c r="G7" s="30" t="s">
        <v>232</v>
      </c>
      <c r="H7" s="30" t="s">
        <v>277</v>
      </c>
      <c r="I7" s="30" t="s">
        <v>56</v>
      </c>
      <c r="J7" s="30" t="s">
        <v>58</v>
      </c>
      <c r="K7" s="30" t="s">
        <v>18</v>
      </c>
      <c r="L7" s="30" t="s">
        <v>60</v>
      </c>
      <c r="M7" s="30" t="s">
        <v>61</v>
      </c>
      <c r="N7" s="30" t="s">
        <v>62</v>
      </c>
      <c r="O7" s="30" t="s">
        <v>63</v>
      </c>
      <c r="P7" s="30" t="s">
        <v>64</v>
      </c>
      <c r="Q7" s="30" t="s">
        <v>65</v>
      </c>
      <c r="R7" s="30" t="s">
        <v>66</v>
      </c>
      <c r="S7" s="30" t="s">
        <v>67</v>
      </c>
      <c r="T7" s="30" t="s">
        <v>37</v>
      </c>
      <c r="U7" s="30" t="s">
        <v>68</v>
      </c>
      <c r="V7" s="30" t="s">
        <v>69</v>
      </c>
      <c r="W7" s="30" t="s">
        <v>70</v>
      </c>
      <c r="X7" s="30" t="s">
        <v>71</v>
      </c>
      <c r="Y7" s="30" t="s">
        <v>40</v>
      </c>
      <c r="Z7" s="30" t="s">
        <v>72</v>
      </c>
      <c r="AA7" s="30" t="s">
        <v>38</v>
      </c>
      <c r="AB7" s="30" t="s">
        <v>73</v>
      </c>
      <c r="AC7" s="30" t="s">
        <v>74</v>
      </c>
      <c r="AD7" s="30" t="s">
        <v>76</v>
      </c>
      <c r="AE7" s="30" t="s">
        <v>242</v>
      </c>
      <c r="AF7" s="30" t="s">
        <v>278</v>
      </c>
      <c r="AG7" s="30" t="s">
        <v>212</v>
      </c>
      <c r="AH7" s="30" t="s">
        <v>206</v>
      </c>
      <c r="AI7" s="30" t="s">
        <v>160</v>
      </c>
      <c r="AJ7" s="30" t="s">
        <v>25</v>
      </c>
    </row>
    <row r="8" spans="1:36" ht="19.95" customHeight="1" x14ac:dyDescent="0.35">
      <c r="A8" s="25" t="s">
        <v>312</v>
      </c>
      <c r="B8" s="26" t="s">
        <v>411</v>
      </c>
      <c r="C8" s="26" t="s">
        <v>127</v>
      </c>
      <c r="D8" s="26" t="s">
        <v>360</v>
      </c>
      <c r="E8" s="26" t="s">
        <v>159</v>
      </c>
      <c r="F8" s="26" t="s">
        <v>179</v>
      </c>
      <c r="G8" s="26" t="s">
        <v>71</v>
      </c>
      <c r="H8" s="26" t="s">
        <v>175</v>
      </c>
      <c r="I8" s="26" t="s">
        <v>88</v>
      </c>
      <c r="J8" s="26" t="s">
        <v>230</v>
      </c>
      <c r="K8" s="26" t="s">
        <v>341</v>
      </c>
      <c r="L8" s="26" t="s">
        <v>38</v>
      </c>
      <c r="M8" s="26" t="s">
        <v>163</v>
      </c>
      <c r="N8" s="26" t="s">
        <v>242</v>
      </c>
      <c r="O8" s="26" t="s">
        <v>81</v>
      </c>
      <c r="P8" s="26" t="s">
        <v>73</v>
      </c>
      <c r="Q8" s="26" t="s">
        <v>210</v>
      </c>
      <c r="R8" s="26" t="s">
        <v>75</v>
      </c>
      <c r="S8" s="26" t="s">
        <v>42</v>
      </c>
      <c r="T8" s="26" t="s">
        <v>44</v>
      </c>
      <c r="U8" s="26" t="s">
        <v>207</v>
      </c>
      <c r="V8" s="26" t="s">
        <v>44</v>
      </c>
      <c r="W8" s="26" t="s">
        <v>42</v>
      </c>
      <c r="X8" s="26" t="s">
        <v>75</v>
      </c>
      <c r="Y8" s="26" t="s">
        <v>75</v>
      </c>
      <c r="Z8" s="26" t="s">
        <v>75</v>
      </c>
      <c r="AA8" s="26" t="s">
        <v>180</v>
      </c>
      <c r="AB8" s="26" t="s">
        <v>100</v>
      </c>
      <c r="AC8" s="26" t="s">
        <v>44</v>
      </c>
      <c r="AD8" s="26" t="s">
        <v>44</v>
      </c>
      <c r="AE8" s="26" t="s">
        <v>100</v>
      </c>
      <c r="AF8" s="26" t="s">
        <v>476</v>
      </c>
      <c r="AG8" s="26" t="s">
        <v>97</v>
      </c>
      <c r="AH8" s="26" t="s">
        <v>179</v>
      </c>
      <c r="AI8" s="26" t="s">
        <v>97</v>
      </c>
      <c r="AJ8" s="26" t="s">
        <v>370</v>
      </c>
    </row>
    <row r="9" spans="1:36" ht="19.95" customHeight="1" x14ac:dyDescent="0.35">
      <c r="A9" s="27" t="s">
        <v>314</v>
      </c>
      <c r="B9" s="30" t="s">
        <v>144</v>
      </c>
      <c r="C9" s="30" t="s">
        <v>118</v>
      </c>
      <c r="D9" s="30" t="s">
        <v>124</v>
      </c>
      <c r="E9" s="30" t="s">
        <v>121</v>
      </c>
      <c r="F9" s="30" t="s">
        <v>226</v>
      </c>
      <c r="G9" s="30" t="s">
        <v>122</v>
      </c>
      <c r="H9" s="30" t="s">
        <v>123</v>
      </c>
      <c r="I9" s="30" t="s">
        <v>110</v>
      </c>
      <c r="J9" s="30" t="s">
        <v>145</v>
      </c>
      <c r="K9" s="30" t="s">
        <v>168</v>
      </c>
      <c r="L9" s="30" t="s">
        <v>171</v>
      </c>
      <c r="M9" s="30" t="s">
        <v>114</v>
      </c>
      <c r="N9" s="30" t="s">
        <v>122</v>
      </c>
      <c r="O9" s="30" t="s">
        <v>147</v>
      </c>
      <c r="P9" s="30" t="s">
        <v>172</v>
      </c>
      <c r="Q9" s="30" t="s">
        <v>171</v>
      </c>
      <c r="R9" s="30" t="s">
        <v>115</v>
      </c>
      <c r="S9" s="30" t="s">
        <v>123</v>
      </c>
      <c r="T9" s="30" t="s">
        <v>149</v>
      </c>
      <c r="U9" s="30" t="s">
        <v>172</v>
      </c>
      <c r="V9" s="30" t="s">
        <v>149</v>
      </c>
      <c r="W9" s="30" t="s">
        <v>235</v>
      </c>
      <c r="X9" s="30" t="s">
        <v>115</v>
      </c>
      <c r="Y9" s="30" t="s">
        <v>115</v>
      </c>
      <c r="Z9" s="30" t="s">
        <v>115</v>
      </c>
      <c r="AA9" s="30" t="s">
        <v>113</v>
      </c>
      <c r="AB9" s="30" t="s">
        <v>122</v>
      </c>
      <c r="AC9" s="30" t="s">
        <v>115</v>
      </c>
      <c r="AD9" s="30" t="s">
        <v>149</v>
      </c>
      <c r="AE9" s="30" t="s">
        <v>172</v>
      </c>
      <c r="AF9" s="30" t="s">
        <v>112</v>
      </c>
      <c r="AG9" s="30" t="s">
        <v>149</v>
      </c>
      <c r="AH9" s="30" t="s">
        <v>226</v>
      </c>
      <c r="AI9" s="30" t="s">
        <v>168</v>
      </c>
      <c r="AJ9" s="30" t="s">
        <v>108</v>
      </c>
    </row>
    <row r="10" spans="1:36" ht="19.95" customHeight="1" x14ac:dyDescent="0.35">
      <c r="A10" s="25" t="s">
        <v>279</v>
      </c>
      <c r="B10" s="26" t="s">
        <v>470</v>
      </c>
      <c r="C10" s="26" t="s">
        <v>471</v>
      </c>
      <c r="D10" s="26" t="s">
        <v>472</v>
      </c>
      <c r="E10" s="26" t="s">
        <v>291</v>
      </c>
      <c r="F10" s="26" t="s">
        <v>297</v>
      </c>
      <c r="G10" s="26" t="s">
        <v>473</v>
      </c>
      <c r="H10" s="26" t="s">
        <v>443</v>
      </c>
      <c r="I10" s="26" t="s">
        <v>474</v>
      </c>
      <c r="J10" s="26" t="s">
        <v>287</v>
      </c>
      <c r="K10" s="26" t="s">
        <v>462</v>
      </c>
      <c r="L10" s="26" t="s">
        <v>49</v>
      </c>
      <c r="M10" s="26" t="s">
        <v>285</v>
      </c>
      <c r="N10" s="26" t="s">
        <v>427</v>
      </c>
      <c r="O10" s="26" t="s">
        <v>37</v>
      </c>
      <c r="P10" s="26" t="s">
        <v>475</v>
      </c>
      <c r="Q10" s="26" t="s">
        <v>354</v>
      </c>
      <c r="R10" s="26" t="s">
        <v>66</v>
      </c>
      <c r="S10" s="26" t="s">
        <v>460</v>
      </c>
      <c r="T10" s="26" t="s">
        <v>476</v>
      </c>
      <c r="U10" s="26" t="s">
        <v>389</v>
      </c>
      <c r="V10" s="26" t="s">
        <v>90</v>
      </c>
      <c r="W10" s="26" t="s">
        <v>188</v>
      </c>
      <c r="X10" s="26" t="s">
        <v>71</v>
      </c>
      <c r="Y10" s="26" t="s">
        <v>40</v>
      </c>
      <c r="Z10" s="26" t="s">
        <v>72</v>
      </c>
      <c r="AA10" s="26" t="s">
        <v>176</v>
      </c>
      <c r="AB10" s="26" t="s">
        <v>246</v>
      </c>
      <c r="AC10" s="26" t="s">
        <v>209</v>
      </c>
      <c r="AD10" s="26" t="s">
        <v>65</v>
      </c>
      <c r="AE10" s="26" t="s">
        <v>128</v>
      </c>
      <c r="AF10" s="26" t="s">
        <v>437</v>
      </c>
      <c r="AG10" s="26" t="s">
        <v>477</v>
      </c>
      <c r="AH10" s="26" t="s">
        <v>202</v>
      </c>
      <c r="AI10" s="26" t="s">
        <v>72</v>
      </c>
      <c r="AJ10" s="26" t="s">
        <v>478</v>
      </c>
    </row>
    <row r="11" spans="1:36" ht="19.95" customHeight="1" x14ac:dyDescent="0.35">
      <c r="A11" s="27" t="s">
        <v>299</v>
      </c>
      <c r="B11" s="30" t="s">
        <v>309</v>
      </c>
      <c r="C11" s="30" t="s">
        <v>306</v>
      </c>
      <c r="D11" s="30" t="s">
        <v>334</v>
      </c>
      <c r="E11" s="30" t="s">
        <v>303</v>
      </c>
      <c r="F11" s="30" t="s">
        <v>302</v>
      </c>
      <c r="G11" s="30" t="s">
        <v>256</v>
      </c>
      <c r="H11" s="30" t="s">
        <v>439</v>
      </c>
      <c r="I11" s="30" t="s">
        <v>331</v>
      </c>
      <c r="J11" s="30" t="s">
        <v>301</v>
      </c>
      <c r="K11" s="30" t="s">
        <v>224</v>
      </c>
      <c r="L11" s="30" t="s">
        <v>333</v>
      </c>
      <c r="M11" s="30" t="s">
        <v>337</v>
      </c>
      <c r="N11" s="30" t="s">
        <v>256</v>
      </c>
      <c r="O11" s="30" t="s">
        <v>310</v>
      </c>
      <c r="P11" s="30" t="s">
        <v>381</v>
      </c>
      <c r="Q11" s="30" t="s">
        <v>333</v>
      </c>
      <c r="R11" s="30" t="s">
        <v>116</v>
      </c>
      <c r="S11" s="30" t="s">
        <v>439</v>
      </c>
      <c r="T11" s="30" t="s">
        <v>307</v>
      </c>
      <c r="U11" s="30" t="s">
        <v>381</v>
      </c>
      <c r="V11" s="30" t="s">
        <v>307</v>
      </c>
      <c r="W11" s="30" t="s">
        <v>125</v>
      </c>
      <c r="X11" s="30" t="s">
        <v>116</v>
      </c>
      <c r="Y11" s="30" t="s">
        <v>116</v>
      </c>
      <c r="Z11" s="30" t="s">
        <v>116</v>
      </c>
      <c r="AA11" s="30" t="s">
        <v>429</v>
      </c>
      <c r="AB11" s="30" t="s">
        <v>256</v>
      </c>
      <c r="AC11" s="30" t="s">
        <v>116</v>
      </c>
      <c r="AD11" s="30" t="s">
        <v>307</v>
      </c>
      <c r="AE11" s="30" t="s">
        <v>381</v>
      </c>
      <c r="AF11" s="30" t="s">
        <v>479</v>
      </c>
      <c r="AG11" s="30" t="s">
        <v>307</v>
      </c>
      <c r="AH11" s="30" t="s">
        <v>302</v>
      </c>
      <c r="AI11" s="30" t="s">
        <v>224</v>
      </c>
      <c r="AJ11" s="30" t="s">
        <v>441</v>
      </c>
    </row>
  </sheetData>
  <sheetProtection algorithmName="SHA-512" hashValue="SxrwyR1g6lX4jk00/OnMHSCSKPsIjAyUmINmoSmxFcbaTbZcMoDTWigzB5iIHgcdAHLXdqp4RgzN+G97R9SdGw==" saltValue="wyAOt822jrmVIVX4yk4Lu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AJ11"/>
  <sheetViews>
    <sheetView showGridLines="0" workbookViewId="0"/>
  </sheetViews>
  <sheetFormatPr defaultRowHeight="14.4" x14ac:dyDescent="0.3"/>
  <cols>
    <col min="1" max="1" width="51.88671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663</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55</v>
      </c>
      <c r="F7" s="30" t="s">
        <v>348</v>
      </c>
      <c r="G7" s="30" t="s">
        <v>21</v>
      </c>
      <c r="H7" s="30" t="s">
        <v>198</v>
      </c>
      <c r="I7" s="30" t="s">
        <v>348</v>
      </c>
      <c r="J7" s="30" t="s">
        <v>200</v>
      </c>
      <c r="K7" s="30" t="s">
        <v>59</v>
      </c>
      <c r="L7" s="30" t="s">
        <v>201</v>
      </c>
      <c r="M7" s="30" t="s">
        <v>61</v>
      </c>
      <c r="N7" s="30" t="s">
        <v>62</v>
      </c>
      <c r="O7" s="30" t="s">
        <v>63</v>
      </c>
      <c r="P7" s="30" t="s">
        <v>64</v>
      </c>
      <c r="Q7" s="30" t="s">
        <v>65</v>
      </c>
      <c r="R7" s="30" t="s">
        <v>66</v>
      </c>
      <c r="S7" s="30" t="s">
        <v>67</v>
      </c>
      <c r="T7" s="30" t="s">
        <v>37</v>
      </c>
      <c r="U7" s="30" t="s">
        <v>445</v>
      </c>
      <c r="V7" s="30" t="s">
        <v>69</v>
      </c>
      <c r="W7" s="30" t="s">
        <v>70</v>
      </c>
      <c r="X7" s="30" t="s">
        <v>71</v>
      </c>
      <c r="Y7" s="30" t="s">
        <v>40</v>
      </c>
      <c r="Z7" s="30" t="s">
        <v>72</v>
      </c>
      <c r="AA7" s="30" t="s">
        <v>38</v>
      </c>
      <c r="AB7" s="30" t="s">
        <v>73</v>
      </c>
      <c r="AC7" s="30" t="s">
        <v>74</v>
      </c>
      <c r="AD7" s="30" t="s">
        <v>65</v>
      </c>
      <c r="AE7" s="30" t="s">
        <v>242</v>
      </c>
      <c r="AF7" s="30" t="s">
        <v>278</v>
      </c>
      <c r="AG7" s="30" t="s">
        <v>212</v>
      </c>
      <c r="AH7" s="30" t="s">
        <v>206</v>
      </c>
      <c r="AI7" s="30" t="s">
        <v>160</v>
      </c>
      <c r="AJ7" s="30" t="s">
        <v>82</v>
      </c>
    </row>
    <row r="8" spans="1:36" ht="19.95" customHeight="1" x14ac:dyDescent="0.35">
      <c r="A8" s="25" t="s">
        <v>312</v>
      </c>
      <c r="B8" s="26" t="s">
        <v>483</v>
      </c>
      <c r="C8" s="26" t="s">
        <v>313</v>
      </c>
      <c r="D8" s="26" t="s">
        <v>87</v>
      </c>
      <c r="E8" s="26" t="s">
        <v>91</v>
      </c>
      <c r="F8" s="26" t="s">
        <v>186</v>
      </c>
      <c r="G8" s="26" t="s">
        <v>246</v>
      </c>
      <c r="H8" s="26" t="s">
        <v>136</v>
      </c>
      <c r="I8" s="26" t="s">
        <v>188</v>
      </c>
      <c r="J8" s="26" t="s">
        <v>444</v>
      </c>
      <c r="K8" s="26" t="s">
        <v>94</v>
      </c>
      <c r="L8" s="26" t="s">
        <v>134</v>
      </c>
      <c r="M8" s="26" t="s">
        <v>93</v>
      </c>
      <c r="N8" s="26" t="s">
        <v>73</v>
      </c>
      <c r="O8" s="26" t="s">
        <v>161</v>
      </c>
      <c r="P8" s="26" t="s">
        <v>137</v>
      </c>
      <c r="Q8" s="26" t="s">
        <v>186</v>
      </c>
      <c r="R8" s="26" t="s">
        <v>230</v>
      </c>
      <c r="S8" s="26" t="s">
        <v>135</v>
      </c>
      <c r="T8" s="26" t="s">
        <v>93</v>
      </c>
      <c r="U8" s="26" t="s">
        <v>135</v>
      </c>
      <c r="V8" s="26" t="s">
        <v>246</v>
      </c>
      <c r="W8" s="26" t="s">
        <v>75</v>
      </c>
      <c r="X8" s="26" t="s">
        <v>207</v>
      </c>
      <c r="Y8" s="26" t="s">
        <v>75</v>
      </c>
      <c r="Z8" s="26" t="s">
        <v>44</v>
      </c>
      <c r="AA8" s="26" t="s">
        <v>100</v>
      </c>
      <c r="AB8" s="26" t="s">
        <v>97</v>
      </c>
      <c r="AC8" s="26" t="s">
        <v>218</v>
      </c>
      <c r="AD8" s="26" t="s">
        <v>369</v>
      </c>
      <c r="AE8" s="26" t="s">
        <v>99</v>
      </c>
      <c r="AF8" s="26" t="s">
        <v>207</v>
      </c>
      <c r="AG8" s="26" t="s">
        <v>499</v>
      </c>
      <c r="AH8" s="26" t="s">
        <v>491</v>
      </c>
      <c r="AI8" s="26" t="s">
        <v>44</v>
      </c>
      <c r="AJ8" s="26" t="s">
        <v>159</v>
      </c>
    </row>
    <row r="9" spans="1:36" ht="19.95" customHeight="1" x14ac:dyDescent="0.35">
      <c r="A9" s="27" t="s">
        <v>314</v>
      </c>
      <c r="B9" s="30" t="s">
        <v>144</v>
      </c>
      <c r="C9" s="30" t="s">
        <v>171</v>
      </c>
      <c r="D9" s="30" t="s">
        <v>144</v>
      </c>
      <c r="E9" s="30" t="s">
        <v>168</v>
      </c>
      <c r="F9" s="30" t="s">
        <v>171</v>
      </c>
      <c r="G9" s="30" t="s">
        <v>168</v>
      </c>
      <c r="H9" s="30" t="s">
        <v>226</v>
      </c>
      <c r="I9" s="30" t="s">
        <v>144</v>
      </c>
      <c r="J9" s="30" t="s">
        <v>110</v>
      </c>
      <c r="K9" s="30" t="s">
        <v>145</v>
      </c>
      <c r="L9" s="30" t="s">
        <v>144</v>
      </c>
      <c r="M9" s="30" t="s">
        <v>109</v>
      </c>
      <c r="N9" s="30" t="s">
        <v>144</v>
      </c>
      <c r="O9" s="30" t="s">
        <v>120</v>
      </c>
      <c r="P9" s="30" t="s">
        <v>172</v>
      </c>
      <c r="Q9" s="30" t="s">
        <v>168</v>
      </c>
      <c r="R9" s="30" t="s">
        <v>144</v>
      </c>
      <c r="S9" s="30" t="s">
        <v>170</v>
      </c>
      <c r="T9" s="30" t="s">
        <v>371</v>
      </c>
      <c r="U9" s="30" t="s">
        <v>226</v>
      </c>
      <c r="V9" s="30" t="s">
        <v>143</v>
      </c>
      <c r="W9" s="30" t="s">
        <v>115</v>
      </c>
      <c r="X9" s="30" t="s">
        <v>439</v>
      </c>
      <c r="Y9" s="30" t="s">
        <v>115</v>
      </c>
      <c r="Z9" s="30" t="s">
        <v>118</v>
      </c>
      <c r="AA9" s="30" t="s">
        <v>145</v>
      </c>
      <c r="AB9" s="30" t="s">
        <v>166</v>
      </c>
      <c r="AC9" s="30" t="s">
        <v>167</v>
      </c>
      <c r="AD9" s="30" t="s">
        <v>222</v>
      </c>
      <c r="AE9" s="30" t="s">
        <v>147</v>
      </c>
      <c r="AF9" s="30" t="s">
        <v>120</v>
      </c>
      <c r="AG9" s="30" t="s">
        <v>124</v>
      </c>
      <c r="AH9" s="30" t="s">
        <v>108</v>
      </c>
      <c r="AI9" s="30" t="s">
        <v>225</v>
      </c>
      <c r="AJ9" s="30" t="s">
        <v>225</v>
      </c>
    </row>
    <row r="10" spans="1:36" ht="19.95" customHeight="1" x14ac:dyDescent="0.35">
      <c r="A10" s="25" t="s">
        <v>279</v>
      </c>
      <c r="B10" s="26" t="s">
        <v>492</v>
      </c>
      <c r="C10" s="26" t="s">
        <v>365</v>
      </c>
      <c r="D10" s="26" t="s">
        <v>493</v>
      </c>
      <c r="E10" s="26" t="s">
        <v>408</v>
      </c>
      <c r="F10" s="26" t="s">
        <v>232</v>
      </c>
      <c r="G10" s="26" t="s">
        <v>393</v>
      </c>
      <c r="H10" s="26" t="s">
        <v>292</v>
      </c>
      <c r="I10" s="26" t="s">
        <v>65</v>
      </c>
      <c r="J10" s="26" t="s">
        <v>494</v>
      </c>
      <c r="K10" s="26" t="s">
        <v>495</v>
      </c>
      <c r="L10" s="26" t="s">
        <v>196</v>
      </c>
      <c r="M10" s="26" t="s">
        <v>28</v>
      </c>
      <c r="N10" s="26" t="s">
        <v>49</v>
      </c>
      <c r="O10" s="26" t="s">
        <v>393</v>
      </c>
      <c r="P10" s="26" t="s">
        <v>288</v>
      </c>
      <c r="Q10" s="26" t="s">
        <v>483</v>
      </c>
      <c r="R10" s="26" t="s">
        <v>398</v>
      </c>
      <c r="S10" s="26" t="s">
        <v>196</v>
      </c>
      <c r="T10" s="26" t="s">
        <v>90</v>
      </c>
      <c r="U10" s="26" t="s">
        <v>342</v>
      </c>
      <c r="V10" s="26" t="s">
        <v>491</v>
      </c>
      <c r="W10" s="26" t="s">
        <v>70</v>
      </c>
      <c r="X10" s="26" t="s">
        <v>98</v>
      </c>
      <c r="Y10" s="26" t="s">
        <v>40</v>
      </c>
      <c r="Z10" s="26" t="s">
        <v>208</v>
      </c>
      <c r="AA10" s="26" t="s">
        <v>134</v>
      </c>
      <c r="AB10" s="26" t="s">
        <v>137</v>
      </c>
      <c r="AC10" s="26" t="s">
        <v>296</v>
      </c>
      <c r="AD10" s="26" t="s">
        <v>68</v>
      </c>
      <c r="AE10" s="26" t="s">
        <v>96</v>
      </c>
      <c r="AF10" s="26" t="s">
        <v>496</v>
      </c>
      <c r="AG10" s="26" t="s">
        <v>497</v>
      </c>
      <c r="AH10" s="26" t="s">
        <v>63</v>
      </c>
      <c r="AI10" s="26" t="s">
        <v>179</v>
      </c>
      <c r="AJ10" s="26" t="s">
        <v>498</v>
      </c>
    </row>
    <row r="11" spans="1:36" ht="19.95" customHeight="1" x14ac:dyDescent="0.35">
      <c r="A11" s="27" t="s">
        <v>299</v>
      </c>
      <c r="B11" s="30" t="s">
        <v>309</v>
      </c>
      <c r="C11" s="30" t="s">
        <v>333</v>
      </c>
      <c r="D11" s="30" t="s">
        <v>309</v>
      </c>
      <c r="E11" s="30" t="s">
        <v>224</v>
      </c>
      <c r="F11" s="30" t="s">
        <v>333</v>
      </c>
      <c r="G11" s="30" t="s">
        <v>224</v>
      </c>
      <c r="H11" s="30" t="s">
        <v>302</v>
      </c>
      <c r="I11" s="30" t="s">
        <v>309</v>
      </c>
      <c r="J11" s="30" t="s">
        <v>331</v>
      </c>
      <c r="K11" s="30" t="s">
        <v>301</v>
      </c>
      <c r="L11" s="30" t="s">
        <v>309</v>
      </c>
      <c r="M11" s="30" t="s">
        <v>169</v>
      </c>
      <c r="N11" s="30" t="s">
        <v>309</v>
      </c>
      <c r="O11" s="30" t="s">
        <v>305</v>
      </c>
      <c r="P11" s="30" t="s">
        <v>381</v>
      </c>
      <c r="Q11" s="30" t="s">
        <v>224</v>
      </c>
      <c r="R11" s="30" t="s">
        <v>309</v>
      </c>
      <c r="S11" s="30" t="s">
        <v>311</v>
      </c>
      <c r="T11" s="30" t="s">
        <v>367</v>
      </c>
      <c r="U11" s="30" t="s">
        <v>302</v>
      </c>
      <c r="V11" s="30" t="s">
        <v>240</v>
      </c>
      <c r="W11" s="30" t="s">
        <v>116</v>
      </c>
      <c r="X11" s="30" t="s">
        <v>123</v>
      </c>
      <c r="Y11" s="30" t="s">
        <v>116</v>
      </c>
      <c r="Z11" s="30" t="s">
        <v>306</v>
      </c>
      <c r="AA11" s="30" t="s">
        <v>301</v>
      </c>
      <c r="AB11" s="30" t="s">
        <v>300</v>
      </c>
      <c r="AC11" s="30" t="s">
        <v>336</v>
      </c>
      <c r="AD11" s="30" t="s">
        <v>406</v>
      </c>
      <c r="AE11" s="30" t="s">
        <v>310</v>
      </c>
      <c r="AF11" s="30" t="s">
        <v>305</v>
      </c>
      <c r="AG11" s="30" t="s">
        <v>334</v>
      </c>
      <c r="AH11" s="30" t="s">
        <v>441</v>
      </c>
      <c r="AI11" s="30" t="s">
        <v>304</v>
      </c>
      <c r="AJ11" s="30" t="s">
        <v>304</v>
      </c>
    </row>
  </sheetData>
  <sheetProtection algorithmName="SHA-512" hashValue="UUAzSkiHulHNLeMprASsJJzfqtbKbZoGw7ywXmQjboAYeRuFON7t3kNfZ4gXHu11pQ61dNcr9q9Lqer6jqOnQg==" saltValue="2ND5CyO94L8Hf+ooKLiXi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AJ11"/>
  <sheetViews>
    <sheetView showGridLines="0" workbookViewId="0"/>
  </sheetViews>
  <sheetFormatPr defaultRowHeight="14.4" x14ac:dyDescent="0.3"/>
  <cols>
    <col min="1" max="1" width="50.88671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664</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276</v>
      </c>
      <c r="F7" s="30" t="s">
        <v>56</v>
      </c>
      <c r="G7" s="30" t="s">
        <v>21</v>
      </c>
      <c r="H7" s="30" t="s">
        <v>277</v>
      </c>
      <c r="I7" s="30" t="s">
        <v>56</v>
      </c>
      <c r="J7" s="30" t="s">
        <v>200</v>
      </c>
      <c r="K7" s="30" t="s">
        <v>59</v>
      </c>
      <c r="L7" s="30" t="s">
        <v>201</v>
      </c>
      <c r="M7" s="30" t="s">
        <v>61</v>
      </c>
      <c r="N7" s="30" t="s">
        <v>349</v>
      </c>
      <c r="O7" s="30" t="s">
        <v>63</v>
      </c>
      <c r="P7" s="30" t="s">
        <v>64</v>
      </c>
      <c r="Q7" s="30" t="s">
        <v>65</v>
      </c>
      <c r="R7" s="30" t="s">
        <v>66</v>
      </c>
      <c r="S7" s="30" t="s">
        <v>67</v>
      </c>
      <c r="T7" s="30" t="s">
        <v>37</v>
      </c>
      <c r="U7" s="30" t="s">
        <v>68</v>
      </c>
      <c r="V7" s="30" t="s">
        <v>69</v>
      </c>
      <c r="W7" s="30" t="s">
        <v>70</v>
      </c>
      <c r="X7" s="30" t="s">
        <v>71</v>
      </c>
      <c r="Y7" s="30" t="s">
        <v>40</v>
      </c>
      <c r="Z7" s="30" t="s">
        <v>72</v>
      </c>
      <c r="AA7" s="30" t="s">
        <v>94</v>
      </c>
      <c r="AB7" s="30" t="s">
        <v>73</v>
      </c>
      <c r="AC7" s="30" t="s">
        <v>209</v>
      </c>
      <c r="AD7" s="30" t="s">
        <v>76</v>
      </c>
      <c r="AE7" s="30" t="s">
        <v>210</v>
      </c>
      <c r="AF7" s="30" t="s">
        <v>211</v>
      </c>
      <c r="AG7" s="30" t="s">
        <v>79</v>
      </c>
      <c r="AH7" s="30" t="s">
        <v>206</v>
      </c>
      <c r="AI7" s="30" t="s">
        <v>160</v>
      </c>
      <c r="AJ7" s="30" t="s">
        <v>82</v>
      </c>
    </row>
    <row r="8" spans="1:36" ht="19.95" customHeight="1" x14ac:dyDescent="0.35">
      <c r="A8" s="25" t="s">
        <v>312</v>
      </c>
      <c r="B8" s="26" t="s">
        <v>83</v>
      </c>
      <c r="C8" s="26" t="s">
        <v>218</v>
      </c>
      <c r="D8" s="26" t="s">
        <v>187</v>
      </c>
      <c r="E8" s="26" t="s">
        <v>136</v>
      </c>
      <c r="F8" s="26" t="s">
        <v>136</v>
      </c>
      <c r="G8" s="26" t="s">
        <v>39</v>
      </c>
      <c r="H8" s="26" t="s">
        <v>210</v>
      </c>
      <c r="I8" s="26" t="s">
        <v>187</v>
      </c>
      <c r="J8" s="26" t="s">
        <v>230</v>
      </c>
      <c r="K8" s="26" t="s">
        <v>230</v>
      </c>
      <c r="L8" s="26" t="s">
        <v>243</v>
      </c>
      <c r="M8" s="26" t="s">
        <v>81</v>
      </c>
      <c r="N8" s="26" t="s">
        <v>95</v>
      </c>
      <c r="O8" s="26" t="s">
        <v>210</v>
      </c>
      <c r="P8" s="26" t="s">
        <v>77</v>
      </c>
      <c r="Q8" s="26" t="s">
        <v>96</v>
      </c>
      <c r="R8" s="26" t="s">
        <v>39</v>
      </c>
      <c r="S8" s="26" t="s">
        <v>95</v>
      </c>
      <c r="T8" s="26" t="s">
        <v>72</v>
      </c>
      <c r="U8" s="26" t="s">
        <v>41</v>
      </c>
      <c r="V8" s="26" t="s">
        <v>40</v>
      </c>
      <c r="W8" s="26" t="s">
        <v>99</v>
      </c>
      <c r="X8" s="26" t="s">
        <v>44</v>
      </c>
      <c r="Y8" s="26" t="s">
        <v>75</v>
      </c>
      <c r="Z8" s="26" t="s">
        <v>161</v>
      </c>
      <c r="AA8" s="26" t="s">
        <v>258</v>
      </c>
      <c r="AB8" s="26" t="s">
        <v>100</v>
      </c>
      <c r="AC8" s="26" t="s">
        <v>175</v>
      </c>
      <c r="AD8" s="26" t="s">
        <v>95</v>
      </c>
      <c r="AE8" s="26" t="s">
        <v>98</v>
      </c>
      <c r="AF8" s="26" t="s">
        <v>187</v>
      </c>
      <c r="AG8" s="26" t="s">
        <v>187</v>
      </c>
      <c r="AH8" s="26" t="s">
        <v>96</v>
      </c>
      <c r="AI8" s="26" t="s">
        <v>100</v>
      </c>
      <c r="AJ8" s="26" t="s">
        <v>243</v>
      </c>
    </row>
    <row r="9" spans="1:36" ht="19.95" customHeight="1" x14ac:dyDescent="0.35">
      <c r="A9" s="27" t="s">
        <v>314</v>
      </c>
      <c r="B9" s="30" t="s">
        <v>118</v>
      </c>
      <c r="C9" s="30" t="s">
        <v>172</v>
      </c>
      <c r="D9" s="30" t="s">
        <v>121</v>
      </c>
      <c r="E9" s="30" t="s">
        <v>120</v>
      </c>
      <c r="F9" s="30" t="s">
        <v>225</v>
      </c>
      <c r="G9" s="30" t="s">
        <v>122</v>
      </c>
      <c r="H9" s="30" t="s">
        <v>171</v>
      </c>
      <c r="I9" s="30" t="s">
        <v>110</v>
      </c>
      <c r="J9" s="30" t="s">
        <v>145</v>
      </c>
      <c r="K9" s="30" t="s">
        <v>145</v>
      </c>
      <c r="L9" s="30" t="s">
        <v>124</v>
      </c>
      <c r="M9" s="30" t="s">
        <v>166</v>
      </c>
      <c r="N9" s="30" t="s">
        <v>121</v>
      </c>
      <c r="O9" s="30" t="s">
        <v>168</v>
      </c>
      <c r="P9" s="30" t="s">
        <v>147</v>
      </c>
      <c r="Q9" s="30" t="s">
        <v>144</v>
      </c>
      <c r="R9" s="30" t="s">
        <v>121</v>
      </c>
      <c r="S9" s="30" t="s">
        <v>121</v>
      </c>
      <c r="T9" s="30" t="s">
        <v>145</v>
      </c>
      <c r="U9" s="30" t="s">
        <v>124</v>
      </c>
      <c r="V9" s="30" t="s">
        <v>167</v>
      </c>
      <c r="W9" s="30" t="s">
        <v>120</v>
      </c>
      <c r="X9" s="30" t="s">
        <v>120</v>
      </c>
      <c r="Y9" s="30" t="s">
        <v>115</v>
      </c>
      <c r="Z9" s="30" t="s">
        <v>405</v>
      </c>
      <c r="AA9" s="30" t="s">
        <v>107</v>
      </c>
      <c r="AB9" s="30" t="s">
        <v>118</v>
      </c>
      <c r="AC9" s="30" t="s">
        <v>122</v>
      </c>
      <c r="AD9" s="30" t="s">
        <v>147</v>
      </c>
      <c r="AE9" s="30" t="s">
        <v>167</v>
      </c>
      <c r="AF9" s="30" t="s">
        <v>147</v>
      </c>
      <c r="AG9" s="30" t="s">
        <v>122</v>
      </c>
      <c r="AH9" s="30" t="s">
        <v>118</v>
      </c>
      <c r="AI9" s="30" t="s">
        <v>108</v>
      </c>
      <c r="AJ9" s="30" t="s">
        <v>145</v>
      </c>
    </row>
    <row r="10" spans="1:36" ht="19.95" customHeight="1" x14ac:dyDescent="0.35">
      <c r="A10" s="25" t="s">
        <v>279</v>
      </c>
      <c r="B10" s="26" t="s">
        <v>452</v>
      </c>
      <c r="C10" s="26" t="s">
        <v>278</v>
      </c>
      <c r="D10" s="26" t="s">
        <v>453</v>
      </c>
      <c r="E10" s="26" t="s">
        <v>64</v>
      </c>
      <c r="F10" s="26" t="s">
        <v>286</v>
      </c>
      <c r="G10" s="26" t="s">
        <v>377</v>
      </c>
      <c r="H10" s="26" t="s">
        <v>368</v>
      </c>
      <c r="I10" s="26" t="s">
        <v>454</v>
      </c>
      <c r="J10" s="26" t="s">
        <v>455</v>
      </c>
      <c r="K10" s="26" t="s">
        <v>456</v>
      </c>
      <c r="L10" s="26" t="s">
        <v>457</v>
      </c>
      <c r="M10" s="26" t="s">
        <v>22</v>
      </c>
      <c r="N10" s="26" t="s">
        <v>420</v>
      </c>
      <c r="O10" s="26" t="s">
        <v>370</v>
      </c>
      <c r="P10" s="26" t="s">
        <v>458</v>
      </c>
      <c r="Q10" s="26" t="s">
        <v>377</v>
      </c>
      <c r="R10" s="26" t="s">
        <v>62</v>
      </c>
      <c r="S10" s="26" t="s">
        <v>286</v>
      </c>
      <c r="T10" s="26" t="s">
        <v>370</v>
      </c>
      <c r="U10" s="26" t="s">
        <v>101</v>
      </c>
      <c r="V10" s="26" t="s">
        <v>444</v>
      </c>
      <c r="W10" s="26" t="s">
        <v>252</v>
      </c>
      <c r="X10" s="26" t="s">
        <v>41</v>
      </c>
      <c r="Y10" s="26" t="s">
        <v>40</v>
      </c>
      <c r="Z10" s="26" t="s">
        <v>161</v>
      </c>
      <c r="AA10" s="26" t="s">
        <v>176</v>
      </c>
      <c r="AB10" s="26" t="s">
        <v>246</v>
      </c>
      <c r="AC10" s="26" t="s">
        <v>459</v>
      </c>
      <c r="AD10" s="26" t="s">
        <v>460</v>
      </c>
      <c r="AE10" s="26" t="s">
        <v>39</v>
      </c>
      <c r="AF10" s="26" t="s">
        <v>461</v>
      </c>
      <c r="AG10" s="26" t="s">
        <v>462</v>
      </c>
      <c r="AH10" s="26" t="s">
        <v>355</v>
      </c>
      <c r="AI10" s="26" t="s">
        <v>136</v>
      </c>
      <c r="AJ10" s="26" t="s">
        <v>58</v>
      </c>
    </row>
    <row r="11" spans="1:36" ht="19.95" customHeight="1" x14ac:dyDescent="0.35">
      <c r="A11" s="27" t="s">
        <v>299</v>
      </c>
      <c r="B11" s="30" t="s">
        <v>306</v>
      </c>
      <c r="C11" s="30" t="s">
        <v>381</v>
      </c>
      <c r="D11" s="30" t="s">
        <v>303</v>
      </c>
      <c r="E11" s="30" t="s">
        <v>305</v>
      </c>
      <c r="F11" s="30" t="s">
        <v>304</v>
      </c>
      <c r="G11" s="30" t="s">
        <v>256</v>
      </c>
      <c r="H11" s="30" t="s">
        <v>333</v>
      </c>
      <c r="I11" s="30" t="s">
        <v>331</v>
      </c>
      <c r="J11" s="30" t="s">
        <v>301</v>
      </c>
      <c r="K11" s="30" t="s">
        <v>301</v>
      </c>
      <c r="L11" s="30" t="s">
        <v>334</v>
      </c>
      <c r="M11" s="30" t="s">
        <v>300</v>
      </c>
      <c r="N11" s="30" t="s">
        <v>303</v>
      </c>
      <c r="O11" s="30" t="s">
        <v>224</v>
      </c>
      <c r="P11" s="30" t="s">
        <v>310</v>
      </c>
      <c r="Q11" s="30" t="s">
        <v>309</v>
      </c>
      <c r="R11" s="30" t="s">
        <v>303</v>
      </c>
      <c r="S11" s="30" t="s">
        <v>303</v>
      </c>
      <c r="T11" s="30" t="s">
        <v>301</v>
      </c>
      <c r="U11" s="30" t="s">
        <v>334</v>
      </c>
      <c r="V11" s="30" t="s">
        <v>336</v>
      </c>
      <c r="W11" s="30" t="s">
        <v>305</v>
      </c>
      <c r="X11" s="30" t="s">
        <v>305</v>
      </c>
      <c r="Y11" s="30" t="s">
        <v>116</v>
      </c>
      <c r="Z11" s="30" t="s">
        <v>403</v>
      </c>
      <c r="AA11" s="30" t="s">
        <v>262</v>
      </c>
      <c r="AB11" s="30" t="s">
        <v>306</v>
      </c>
      <c r="AC11" s="30" t="s">
        <v>256</v>
      </c>
      <c r="AD11" s="30" t="s">
        <v>310</v>
      </c>
      <c r="AE11" s="30" t="s">
        <v>336</v>
      </c>
      <c r="AF11" s="30" t="s">
        <v>310</v>
      </c>
      <c r="AG11" s="30" t="s">
        <v>256</v>
      </c>
      <c r="AH11" s="30" t="s">
        <v>306</v>
      </c>
      <c r="AI11" s="30" t="s">
        <v>441</v>
      </c>
      <c r="AJ11" s="30" t="s">
        <v>301</v>
      </c>
    </row>
  </sheetData>
  <sheetProtection algorithmName="SHA-512" hashValue="1pHV2jdDTeedcg7BoYRVZY8ZEVRj8YzqM1KqbGPGcovv1CiALjTNAH2GGgTBsh4VwvKlBR20KsUo5IRNn5By3Q==" saltValue="EMZWBgh67tHuIV9lqyGGHg=="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pageSetUpPr fitToPage="1"/>
  </sheetPr>
  <dimension ref="A1:AJ11"/>
  <sheetViews>
    <sheetView showGridLines="0" workbookViewId="0"/>
  </sheetViews>
  <sheetFormatPr defaultRowHeight="14.4" x14ac:dyDescent="0.3"/>
  <cols>
    <col min="1" max="1" width="50.777343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665</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53</v>
      </c>
      <c r="D7" s="30" t="s">
        <v>275</v>
      </c>
      <c r="E7" s="30" t="s">
        <v>55</v>
      </c>
      <c r="F7" s="30" t="s">
        <v>348</v>
      </c>
      <c r="G7" s="30" t="s">
        <v>232</v>
      </c>
      <c r="H7" s="30" t="s">
        <v>277</v>
      </c>
      <c r="I7" s="30" t="s">
        <v>56</v>
      </c>
      <c r="J7" s="30" t="s">
        <v>200</v>
      </c>
      <c r="K7" s="30" t="s">
        <v>18</v>
      </c>
      <c r="L7" s="30" t="s">
        <v>60</v>
      </c>
      <c r="M7" s="30" t="s">
        <v>61</v>
      </c>
      <c r="N7" s="30" t="s">
        <v>62</v>
      </c>
      <c r="O7" s="30" t="s">
        <v>63</v>
      </c>
      <c r="P7" s="30" t="s">
        <v>64</v>
      </c>
      <c r="Q7" s="30" t="s">
        <v>23</v>
      </c>
      <c r="R7" s="30" t="s">
        <v>66</v>
      </c>
      <c r="S7" s="30" t="s">
        <v>67</v>
      </c>
      <c r="T7" s="30" t="s">
        <v>37</v>
      </c>
      <c r="U7" s="30" t="s">
        <v>68</v>
      </c>
      <c r="V7" s="30" t="s">
        <v>69</v>
      </c>
      <c r="W7" s="30" t="s">
        <v>70</v>
      </c>
      <c r="X7" s="30" t="s">
        <v>71</v>
      </c>
      <c r="Y7" s="30" t="s">
        <v>40</v>
      </c>
      <c r="Z7" s="30" t="s">
        <v>72</v>
      </c>
      <c r="AA7" s="30" t="s">
        <v>38</v>
      </c>
      <c r="AB7" s="30" t="s">
        <v>73</v>
      </c>
      <c r="AC7" s="30" t="s">
        <v>74</v>
      </c>
      <c r="AD7" s="30" t="s">
        <v>65</v>
      </c>
      <c r="AE7" s="30" t="s">
        <v>210</v>
      </c>
      <c r="AF7" s="30" t="s">
        <v>211</v>
      </c>
      <c r="AG7" s="30" t="s">
        <v>212</v>
      </c>
      <c r="AH7" s="30" t="s">
        <v>206</v>
      </c>
      <c r="AI7" s="30" t="s">
        <v>160</v>
      </c>
      <c r="AJ7" s="30" t="s">
        <v>25</v>
      </c>
    </row>
    <row r="8" spans="1:36" ht="19.95" customHeight="1" x14ac:dyDescent="0.35">
      <c r="A8" s="25" t="s">
        <v>312</v>
      </c>
      <c r="B8" s="26" t="s">
        <v>384</v>
      </c>
      <c r="C8" s="26" t="s">
        <v>188</v>
      </c>
      <c r="D8" s="26" t="s">
        <v>218</v>
      </c>
      <c r="E8" s="26" t="s">
        <v>137</v>
      </c>
      <c r="F8" s="26" t="s">
        <v>137</v>
      </c>
      <c r="G8" s="26" t="s">
        <v>160</v>
      </c>
      <c r="H8" s="26" t="s">
        <v>179</v>
      </c>
      <c r="I8" s="26" t="s">
        <v>135</v>
      </c>
      <c r="J8" s="26" t="s">
        <v>243</v>
      </c>
      <c r="K8" s="26" t="s">
        <v>46</v>
      </c>
      <c r="L8" s="26" t="s">
        <v>179</v>
      </c>
      <c r="M8" s="26" t="s">
        <v>136</v>
      </c>
      <c r="N8" s="26" t="s">
        <v>95</v>
      </c>
      <c r="O8" s="26" t="s">
        <v>189</v>
      </c>
      <c r="P8" s="26" t="s">
        <v>210</v>
      </c>
      <c r="Q8" s="26" t="s">
        <v>128</v>
      </c>
      <c r="R8" s="26" t="s">
        <v>156</v>
      </c>
      <c r="S8" s="26" t="s">
        <v>136</v>
      </c>
      <c r="T8" s="26" t="s">
        <v>97</v>
      </c>
      <c r="U8" s="26" t="s">
        <v>75</v>
      </c>
      <c r="V8" s="26" t="s">
        <v>100</v>
      </c>
      <c r="W8" s="26" t="s">
        <v>75</v>
      </c>
      <c r="X8" s="26" t="s">
        <v>75</v>
      </c>
      <c r="Y8" s="26" t="s">
        <v>135</v>
      </c>
      <c r="Z8" s="26" t="s">
        <v>97</v>
      </c>
      <c r="AA8" s="26" t="s">
        <v>75</v>
      </c>
      <c r="AB8" s="26" t="s">
        <v>44</v>
      </c>
      <c r="AC8" s="26" t="s">
        <v>360</v>
      </c>
      <c r="AD8" s="26" t="s">
        <v>44</v>
      </c>
      <c r="AE8" s="26" t="s">
        <v>97</v>
      </c>
      <c r="AF8" s="26" t="s">
        <v>208</v>
      </c>
      <c r="AG8" s="26" t="s">
        <v>140</v>
      </c>
      <c r="AH8" s="26" t="s">
        <v>41</v>
      </c>
      <c r="AI8" s="26" t="s">
        <v>44</v>
      </c>
      <c r="AJ8" s="26" t="s">
        <v>75</v>
      </c>
    </row>
    <row r="9" spans="1:36" ht="19.95" customHeight="1" x14ac:dyDescent="0.35">
      <c r="A9" s="27" t="s">
        <v>314</v>
      </c>
      <c r="B9" s="30" t="s">
        <v>145</v>
      </c>
      <c r="C9" s="30" t="s">
        <v>226</v>
      </c>
      <c r="D9" s="30" t="s">
        <v>172</v>
      </c>
      <c r="E9" s="30" t="s">
        <v>122</v>
      </c>
      <c r="F9" s="30" t="s">
        <v>124</v>
      </c>
      <c r="G9" s="30" t="s">
        <v>121</v>
      </c>
      <c r="H9" s="30" t="s">
        <v>166</v>
      </c>
      <c r="I9" s="30" t="s">
        <v>170</v>
      </c>
      <c r="J9" s="30" t="s">
        <v>147</v>
      </c>
      <c r="K9" s="30" t="s">
        <v>118</v>
      </c>
      <c r="L9" s="30" t="s">
        <v>225</v>
      </c>
      <c r="M9" s="30" t="s">
        <v>225</v>
      </c>
      <c r="N9" s="30" t="s">
        <v>121</v>
      </c>
      <c r="O9" s="30" t="s">
        <v>122</v>
      </c>
      <c r="P9" s="30" t="s">
        <v>147</v>
      </c>
      <c r="Q9" s="30" t="s">
        <v>172</v>
      </c>
      <c r="R9" s="30" t="s">
        <v>117</v>
      </c>
      <c r="S9" s="30" t="s">
        <v>225</v>
      </c>
      <c r="T9" s="30" t="s">
        <v>149</v>
      </c>
      <c r="U9" s="30" t="s">
        <v>115</v>
      </c>
      <c r="V9" s="30" t="s">
        <v>120</v>
      </c>
      <c r="W9" s="30" t="s">
        <v>115</v>
      </c>
      <c r="X9" s="30" t="s">
        <v>115</v>
      </c>
      <c r="Y9" s="30" t="s">
        <v>236</v>
      </c>
      <c r="Z9" s="30" t="s">
        <v>124</v>
      </c>
      <c r="AA9" s="30" t="s">
        <v>115</v>
      </c>
      <c r="AB9" s="30" t="s">
        <v>148</v>
      </c>
      <c r="AC9" s="30" t="s">
        <v>107</v>
      </c>
      <c r="AD9" s="30" t="s">
        <v>149</v>
      </c>
      <c r="AE9" s="30" t="s">
        <v>121</v>
      </c>
      <c r="AF9" s="30" t="s">
        <v>148</v>
      </c>
      <c r="AG9" s="30" t="s">
        <v>109</v>
      </c>
      <c r="AH9" s="30" t="s">
        <v>145</v>
      </c>
      <c r="AI9" s="30" t="s">
        <v>226</v>
      </c>
      <c r="AJ9" s="30" t="s">
        <v>115</v>
      </c>
    </row>
    <row r="10" spans="1:36" ht="19.95" customHeight="1" x14ac:dyDescent="0.35">
      <c r="A10" s="25" t="s">
        <v>279</v>
      </c>
      <c r="B10" s="26" t="s">
        <v>372</v>
      </c>
      <c r="C10" s="26" t="s">
        <v>373</v>
      </c>
      <c r="D10" s="26" t="s">
        <v>374</v>
      </c>
      <c r="E10" s="26" t="s">
        <v>203</v>
      </c>
      <c r="F10" s="26" t="s">
        <v>21</v>
      </c>
      <c r="G10" s="26" t="s">
        <v>285</v>
      </c>
      <c r="H10" s="26" t="s">
        <v>353</v>
      </c>
      <c r="I10" s="26" t="s">
        <v>344</v>
      </c>
      <c r="J10" s="26" t="s">
        <v>375</v>
      </c>
      <c r="K10" s="26" t="s">
        <v>375</v>
      </c>
      <c r="L10" s="26" t="s">
        <v>288</v>
      </c>
      <c r="M10" s="26" t="s">
        <v>284</v>
      </c>
      <c r="N10" s="26" t="s">
        <v>290</v>
      </c>
      <c r="O10" s="26" t="s">
        <v>139</v>
      </c>
      <c r="P10" s="26" t="s">
        <v>376</v>
      </c>
      <c r="Q10" s="26" t="s">
        <v>377</v>
      </c>
      <c r="R10" s="26" t="s">
        <v>378</v>
      </c>
      <c r="S10" s="26" t="s">
        <v>199</v>
      </c>
      <c r="T10" s="26" t="s">
        <v>32</v>
      </c>
      <c r="U10" s="26" t="s">
        <v>68</v>
      </c>
      <c r="V10" s="26" t="s">
        <v>238</v>
      </c>
      <c r="W10" s="26" t="s">
        <v>70</v>
      </c>
      <c r="X10" s="26" t="s">
        <v>71</v>
      </c>
      <c r="Y10" s="26" t="s">
        <v>136</v>
      </c>
      <c r="Z10" s="26" t="s">
        <v>136</v>
      </c>
      <c r="AA10" s="26" t="s">
        <v>38</v>
      </c>
      <c r="AB10" s="26" t="s">
        <v>134</v>
      </c>
      <c r="AC10" s="26" t="s">
        <v>379</v>
      </c>
      <c r="AD10" s="26" t="s">
        <v>23</v>
      </c>
      <c r="AE10" s="26" t="s">
        <v>96</v>
      </c>
      <c r="AF10" s="26" t="s">
        <v>362</v>
      </c>
      <c r="AG10" s="26" t="s">
        <v>380</v>
      </c>
      <c r="AH10" s="26" t="s">
        <v>329</v>
      </c>
      <c r="AI10" s="26" t="s">
        <v>179</v>
      </c>
      <c r="AJ10" s="26" t="s">
        <v>25</v>
      </c>
    </row>
    <row r="11" spans="1:36" ht="19.95" customHeight="1" x14ac:dyDescent="0.35">
      <c r="A11" s="27" t="s">
        <v>299</v>
      </c>
      <c r="B11" s="30" t="s">
        <v>301</v>
      </c>
      <c r="C11" s="30" t="s">
        <v>302</v>
      </c>
      <c r="D11" s="30" t="s">
        <v>381</v>
      </c>
      <c r="E11" s="30" t="s">
        <v>256</v>
      </c>
      <c r="F11" s="30" t="s">
        <v>334</v>
      </c>
      <c r="G11" s="30" t="s">
        <v>303</v>
      </c>
      <c r="H11" s="30" t="s">
        <v>300</v>
      </c>
      <c r="I11" s="30" t="s">
        <v>311</v>
      </c>
      <c r="J11" s="30" t="s">
        <v>310</v>
      </c>
      <c r="K11" s="30" t="s">
        <v>306</v>
      </c>
      <c r="L11" s="30" t="s">
        <v>304</v>
      </c>
      <c r="M11" s="30" t="s">
        <v>304</v>
      </c>
      <c r="N11" s="30" t="s">
        <v>303</v>
      </c>
      <c r="O11" s="30" t="s">
        <v>256</v>
      </c>
      <c r="P11" s="30" t="s">
        <v>310</v>
      </c>
      <c r="Q11" s="30" t="s">
        <v>381</v>
      </c>
      <c r="R11" s="30" t="s">
        <v>382</v>
      </c>
      <c r="S11" s="30" t="s">
        <v>304</v>
      </c>
      <c r="T11" s="30" t="s">
        <v>307</v>
      </c>
      <c r="U11" s="30" t="s">
        <v>116</v>
      </c>
      <c r="V11" s="30" t="s">
        <v>305</v>
      </c>
      <c r="W11" s="30" t="s">
        <v>116</v>
      </c>
      <c r="X11" s="30" t="s">
        <v>116</v>
      </c>
      <c r="Y11" s="30" t="s">
        <v>383</v>
      </c>
      <c r="Z11" s="30" t="s">
        <v>334</v>
      </c>
      <c r="AA11" s="30" t="s">
        <v>116</v>
      </c>
      <c r="AB11" s="30" t="s">
        <v>308</v>
      </c>
      <c r="AC11" s="30" t="s">
        <v>262</v>
      </c>
      <c r="AD11" s="30" t="s">
        <v>307</v>
      </c>
      <c r="AE11" s="30" t="s">
        <v>303</v>
      </c>
      <c r="AF11" s="30" t="s">
        <v>308</v>
      </c>
      <c r="AG11" s="30" t="s">
        <v>169</v>
      </c>
      <c r="AH11" s="30" t="s">
        <v>301</v>
      </c>
      <c r="AI11" s="30" t="s">
        <v>302</v>
      </c>
      <c r="AJ11" s="30" t="s">
        <v>116</v>
      </c>
    </row>
  </sheetData>
  <sheetProtection algorithmName="SHA-512" hashValue="3JKRsoADUlSQwVIIEJ9TgSoBtiAUS7NSL9VNtudy4I81vIIaUrqd07tEbcOA9mx6/vkHTpkLz1an5xFC848mZQ==" saltValue="MEDx+WP6VPtwFCMMkZmPbQ=="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fitToPage="1"/>
  </sheetPr>
  <dimension ref="A1:AJ11"/>
  <sheetViews>
    <sheetView showGridLines="0" workbookViewId="0"/>
  </sheetViews>
  <sheetFormatPr defaultRowHeight="14.4" x14ac:dyDescent="0.3"/>
  <cols>
    <col min="1" max="1" width="51.5546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666</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55</v>
      </c>
      <c r="F7" s="30" t="s">
        <v>56</v>
      </c>
      <c r="G7" s="30" t="s">
        <v>21</v>
      </c>
      <c r="H7" s="30" t="s">
        <v>198</v>
      </c>
      <c r="I7" s="30" t="s">
        <v>56</v>
      </c>
      <c r="J7" s="30" t="s">
        <v>200</v>
      </c>
      <c r="K7" s="30" t="s">
        <v>59</v>
      </c>
      <c r="L7" s="30" t="s">
        <v>60</v>
      </c>
      <c r="M7" s="30" t="s">
        <v>61</v>
      </c>
      <c r="N7" s="30" t="s">
        <v>62</v>
      </c>
      <c r="O7" s="30" t="s">
        <v>63</v>
      </c>
      <c r="P7" s="30" t="s">
        <v>64</v>
      </c>
      <c r="Q7" s="30" t="s">
        <v>65</v>
      </c>
      <c r="R7" s="30" t="s">
        <v>66</v>
      </c>
      <c r="S7" s="30" t="s">
        <v>67</v>
      </c>
      <c r="T7" s="30" t="s">
        <v>37</v>
      </c>
      <c r="U7" s="30" t="s">
        <v>68</v>
      </c>
      <c r="V7" s="30" t="s">
        <v>69</v>
      </c>
      <c r="W7" s="30" t="s">
        <v>70</v>
      </c>
      <c r="X7" s="30" t="s">
        <v>71</v>
      </c>
      <c r="Y7" s="30" t="s">
        <v>207</v>
      </c>
      <c r="Z7" s="30" t="s">
        <v>72</v>
      </c>
      <c r="AA7" s="30" t="s">
        <v>94</v>
      </c>
      <c r="AB7" s="30" t="s">
        <v>73</v>
      </c>
      <c r="AC7" s="30" t="s">
        <v>74</v>
      </c>
      <c r="AD7" s="30" t="s">
        <v>76</v>
      </c>
      <c r="AE7" s="30" t="s">
        <v>210</v>
      </c>
      <c r="AF7" s="30" t="s">
        <v>278</v>
      </c>
      <c r="AG7" s="30" t="s">
        <v>212</v>
      </c>
      <c r="AH7" s="30" t="s">
        <v>206</v>
      </c>
      <c r="AI7" s="30" t="s">
        <v>160</v>
      </c>
      <c r="AJ7" s="30" t="s">
        <v>82</v>
      </c>
    </row>
    <row r="8" spans="1:36" ht="19.95" customHeight="1" x14ac:dyDescent="0.35">
      <c r="A8" s="25" t="s">
        <v>312</v>
      </c>
      <c r="B8" s="26" t="s">
        <v>313</v>
      </c>
      <c r="C8" s="26" t="s">
        <v>92</v>
      </c>
      <c r="D8" s="26" t="s">
        <v>159</v>
      </c>
      <c r="E8" s="26" t="s">
        <v>39</v>
      </c>
      <c r="F8" s="26" t="s">
        <v>159</v>
      </c>
      <c r="G8" s="26" t="s">
        <v>258</v>
      </c>
      <c r="H8" s="26" t="s">
        <v>179</v>
      </c>
      <c r="I8" s="26" t="s">
        <v>180</v>
      </c>
      <c r="J8" s="26" t="s">
        <v>210</v>
      </c>
      <c r="K8" s="26" t="s">
        <v>85</v>
      </c>
      <c r="L8" s="26" t="s">
        <v>135</v>
      </c>
      <c r="M8" s="26" t="s">
        <v>208</v>
      </c>
      <c r="N8" s="26" t="s">
        <v>95</v>
      </c>
      <c r="O8" s="26" t="s">
        <v>180</v>
      </c>
      <c r="P8" s="26" t="s">
        <v>95</v>
      </c>
      <c r="Q8" s="26" t="s">
        <v>40</v>
      </c>
      <c r="R8" s="26" t="s">
        <v>207</v>
      </c>
      <c r="S8" s="26" t="s">
        <v>81</v>
      </c>
      <c r="T8" s="26" t="s">
        <v>160</v>
      </c>
      <c r="U8" s="26" t="s">
        <v>207</v>
      </c>
      <c r="V8" s="26" t="s">
        <v>208</v>
      </c>
      <c r="W8" s="26" t="s">
        <v>75</v>
      </c>
      <c r="X8" s="26" t="s">
        <v>97</v>
      </c>
      <c r="Y8" s="26" t="s">
        <v>75</v>
      </c>
      <c r="Z8" s="26" t="s">
        <v>75</v>
      </c>
      <c r="AA8" s="26" t="s">
        <v>44</v>
      </c>
      <c r="AB8" s="26" t="s">
        <v>75</v>
      </c>
      <c r="AC8" s="26" t="s">
        <v>176</v>
      </c>
      <c r="AD8" s="26" t="s">
        <v>81</v>
      </c>
      <c r="AE8" s="26" t="s">
        <v>44</v>
      </c>
      <c r="AF8" s="26" t="s">
        <v>246</v>
      </c>
      <c r="AG8" s="26" t="s">
        <v>188</v>
      </c>
      <c r="AH8" s="26" t="s">
        <v>208</v>
      </c>
      <c r="AI8" s="26" t="s">
        <v>44</v>
      </c>
      <c r="AJ8" s="26" t="s">
        <v>134</v>
      </c>
    </row>
    <row r="9" spans="1:36" ht="19.95" customHeight="1" x14ac:dyDescent="0.35">
      <c r="A9" s="27" t="s">
        <v>314</v>
      </c>
      <c r="B9" s="30" t="s">
        <v>166</v>
      </c>
      <c r="C9" s="30" t="s">
        <v>147</v>
      </c>
      <c r="D9" s="30" t="s">
        <v>120</v>
      </c>
      <c r="E9" s="30" t="s">
        <v>121</v>
      </c>
      <c r="F9" s="30" t="s">
        <v>118</v>
      </c>
      <c r="G9" s="30" t="s">
        <v>120</v>
      </c>
      <c r="H9" s="30" t="s">
        <v>121</v>
      </c>
      <c r="I9" s="30" t="s">
        <v>120</v>
      </c>
      <c r="J9" s="30" t="s">
        <v>166</v>
      </c>
      <c r="K9" s="30" t="s">
        <v>147</v>
      </c>
      <c r="L9" s="30" t="s">
        <v>170</v>
      </c>
      <c r="M9" s="30" t="s">
        <v>226</v>
      </c>
      <c r="N9" s="30" t="s">
        <v>121</v>
      </c>
      <c r="O9" s="30" t="s">
        <v>226</v>
      </c>
      <c r="P9" s="30" t="s">
        <v>166</v>
      </c>
      <c r="Q9" s="30" t="s">
        <v>145</v>
      </c>
      <c r="R9" s="30" t="s">
        <v>226</v>
      </c>
      <c r="S9" s="30" t="s">
        <v>166</v>
      </c>
      <c r="T9" s="30" t="s">
        <v>147</v>
      </c>
      <c r="U9" s="30" t="s">
        <v>172</v>
      </c>
      <c r="V9" s="30" t="s">
        <v>122</v>
      </c>
      <c r="W9" s="30" t="s">
        <v>115</v>
      </c>
      <c r="X9" s="30" t="s">
        <v>147</v>
      </c>
      <c r="Y9" s="30" t="s">
        <v>148</v>
      </c>
      <c r="Z9" s="30" t="s">
        <v>115</v>
      </c>
      <c r="AA9" s="30" t="s">
        <v>170</v>
      </c>
      <c r="AB9" s="30" t="s">
        <v>115</v>
      </c>
      <c r="AC9" s="30" t="s">
        <v>166</v>
      </c>
      <c r="AD9" s="30" t="s">
        <v>121</v>
      </c>
      <c r="AE9" s="30" t="s">
        <v>170</v>
      </c>
      <c r="AF9" s="30" t="s">
        <v>166</v>
      </c>
      <c r="AG9" s="30" t="s">
        <v>121</v>
      </c>
      <c r="AH9" s="30" t="s">
        <v>225</v>
      </c>
      <c r="AI9" s="30" t="s">
        <v>225</v>
      </c>
      <c r="AJ9" s="30" t="s">
        <v>121</v>
      </c>
    </row>
    <row r="10" spans="1:36" ht="19.95" customHeight="1" x14ac:dyDescent="0.35">
      <c r="A10" s="25" t="s">
        <v>279</v>
      </c>
      <c r="B10" s="26" t="s">
        <v>280</v>
      </c>
      <c r="C10" s="26" t="s">
        <v>482</v>
      </c>
      <c r="D10" s="26" t="s">
        <v>194</v>
      </c>
      <c r="E10" s="26" t="s">
        <v>291</v>
      </c>
      <c r="F10" s="26" t="s">
        <v>289</v>
      </c>
      <c r="G10" s="26" t="s">
        <v>528</v>
      </c>
      <c r="H10" s="26" t="s">
        <v>473</v>
      </c>
      <c r="I10" s="26" t="s">
        <v>428</v>
      </c>
      <c r="J10" s="26" t="s">
        <v>328</v>
      </c>
      <c r="K10" s="26" t="s">
        <v>455</v>
      </c>
      <c r="L10" s="26" t="s">
        <v>376</v>
      </c>
      <c r="M10" s="26" t="s">
        <v>355</v>
      </c>
      <c r="N10" s="26" t="s">
        <v>290</v>
      </c>
      <c r="O10" s="26" t="s">
        <v>359</v>
      </c>
      <c r="P10" s="26" t="s">
        <v>201</v>
      </c>
      <c r="Q10" s="26" t="s">
        <v>294</v>
      </c>
      <c r="R10" s="26" t="s">
        <v>396</v>
      </c>
      <c r="S10" s="26" t="s">
        <v>61</v>
      </c>
      <c r="T10" s="26" t="s">
        <v>229</v>
      </c>
      <c r="U10" s="26" t="s">
        <v>389</v>
      </c>
      <c r="V10" s="26" t="s">
        <v>360</v>
      </c>
      <c r="W10" s="26" t="s">
        <v>70</v>
      </c>
      <c r="X10" s="26" t="s">
        <v>95</v>
      </c>
      <c r="Y10" s="26" t="s">
        <v>207</v>
      </c>
      <c r="Z10" s="26" t="s">
        <v>72</v>
      </c>
      <c r="AA10" s="26" t="s">
        <v>230</v>
      </c>
      <c r="AB10" s="26" t="s">
        <v>73</v>
      </c>
      <c r="AC10" s="26" t="s">
        <v>529</v>
      </c>
      <c r="AD10" s="26" t="s">
        <v>454</v>
      </c>
      <c r="AE10" s="26" t="s">
        <v>77</v>
      </c>
      <c r="AF10" s="26" t="s">
        <v>51</v>
      </c>
      <c r="AG10" s="26" t="s">
        <v>507</v>
      </c>
      <c r="AH10" s="26" t="s">
        <v>49</v>
      </c>
      <c r="AI10" s="26" t="s">
        <v>179</v>
      </c>
      <c r="AJ10" s="26" t="s">
        <v>530</v>
      </c>
    </row>
    <row r="11" spans="1:36" ht="19.95" customHeight="1" x14ac:dyDescent="0.35">
      <c r="A11" s="27" t="s">
        <v>299</v>
      </c>
      <c r="B11" s="30" t="s">
        <v>300</v>
      </c>
      <c r="C11" s="30" t="s">
        <v>310</v>
      </c>
      <c r="D11" s="30" t="s">
        <v>305</v>
      </c>
      <c r="E11" s="30" t="s">
        <v>303</v>
      </c>
      <c r="F11" s="30" t="s">
        <v>306</v>
      </c>
      <c r="G11" s="30" t="s">
        <v>305</v>
      </c>
      <c r="H11" s="30" t="s">
        <v>303</v>
      </c>
      <c r="I11" s="30" t="s">
        <v>305</v>
      </c>
      <c r="J11" s="30" t="s">
        <v>300</v>
      </c>
      <c r="K11" s="30" t="s">
        <v>310</v>
      </c>
      <c r="L11" s="30" t="s">
        <v>311</v>
      </c>
      <c r="M11" s="30" t="s">
        <v>302</v>
      </c>
      <c r="N11" s="30" t="s">
        <v>303</v>
      </c>
      <c r="O11" s="30" t="s">
        <v>302</v>
      </c>
      <c r="P11" s="30" t="s">
        <v>300</v>
      </c>
      <c r="Q11" s="30" t="s">
        <v>301</v>
      </c>
      <c r="R11" s="30" t="s">
        <v>302</v>
      </c>
      <c r="S11" s="30" t="s">
        <v>300</v>
      </c>
      <c r="T11" s="30" t="s">
        <v>310</v>
      </c>
      <c r="U11" s="30" t="s">
        <v>381</v>
      </c>
      <c r="V11" s="30" t="s">
        <v>256</v>
      </c>
      <c r="W11" s="30" t="s">
        <v>116</v>
      </c>
      <c r="X11" s="30" t="s">
        <v>310</v>
      </c>
      <c r="Y11" s="30" t="s">
        <v>308</v>
      </c>
      <c r="Z11" s="30" t="s">
        <v>116</v>
      </c>
      <c r="AA11" s="30" t="s">
        <v>311</v>
      </c>
      <c r="AB11" s="30" t="s">
        <v>116</v>
      </c>
      <c r="AC11" s="30" t="s">
        <v>300</v>
      </c>
      <c r="AD11" s="30" t="s">
        <v>303</v>
      </c>
      <c r="AE11" s="30" t="s">
        <v>311</v>
      </c>
      <c r="AF11" s="30" t="s">
        <v>300</v>
      </c>
      <c r="AG11" s="30" t="s">
        <v>303</v>
      </c>
      <c r="AH11" s="30" t="s">
        <v>304</v>
      </c>
      <c r="AI11" s="30" t="s">
        <v>304</v>
      </c>
      <c r="AJ11" s="30" t="s">
        <v>303</v>
      </c>
    </row>
  </sheetData>
  <sheetProtection algorithmName="SHA-512" hashValue="6XN1u5bsWGNGGMK//PqPFHlixXJdjuAjY5GWj5L97n/ufc5tBswfXGQswH37jMgav8K6p5lVgEOwymqMqx58Lw==" saltValue="TNTWczGsPJq7sYlz/8b2BQ=="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8F616-119E-4DF8-A34F-6FA178044A57}">
  <sheetPr codeName="Sheet2">
    <pageSetUpPr fitToPage="1"/>
  </sheetPr>
  <dimension ref="B2:C53"/>
  <sheetViews>
    <sheetView showGridLines="0" zoomScale="70" zoomScaleNormal="70" workbookViewId="0"/>
  </sheetViews>
  <sheetFormatPr defaultRowHeight="14.4" x14ac:dyDescent="0.3"/>
  <cols>
    <col min="1" max="1" width="4.44140625" customWidth="1"/>
    <col min="2" max="2" width="27.5546875" customWidth="1"/>
    <col min="3" max="3" width="234.109375" customWidth="1"/>
  </cols>
  <sheetData>
    <row r="2" spans="2:3" ht="51" customHeight="1" x14ac:dyDescent="0.3">
      <c r="C2" s="2"/>
    </row>
    <row r="3" spans="2:3" ht="34.799999999999997" customHeight="1" x14ac:dyDescent="0.3">
      <c r="C3" s="3" t="s">
        <v>0</v>
      </c>
    </row>
    <row r="4" spans="2:3" ht="13.2" customHeight="1" x14ac:dyDescent="0.3">
      <c r="C4" s="4"/>
    </row>
    <row r="5" spans="2:3" ht="27.6" customHeight="1" x14ac:dyDescent="0.3">
      <c r="B5" s="95" t="s">
        <v>601</v>
      </c>
      <c r="C5" s="5" t="str">
        <f>HYPERLINK("#FRONTPAGEINTRODUCTION!A1","FRONT PAGE INTRODUCTION - Project Description and Background" )</f>
        <v>FRONT PAGE INTRODUCTION - Project Description and Background</v>
      </c>
    </row>
    <row r="6" spans="2:3" ht="12.6" customHeight="1" x14ac:dyDescent="0.3">
      <c r="B6" s="95"/>
      <c r="C6" s="5"/>
    </row>
    <row r="7" spans="2:3" ht="18" customHeight="1" x14ac:dyDescent="0.3">
      <c r="B7" s="95"/>
      <c r="C7" s="6" t="str">
        <f>HYPERLINK("#MAINPollQuestion1!A1","QUESTION 1. FULL RESULTS - NI ASSEMBLY ELECTION - POLITICAL PARTY VOTE SHARE PROJECTIONS (LT NI Tracker Poll - May 2025 - FULL RESULTS): inc. EXCLUDING Don't Knows/Not Sures" )</f>
        <v>QUESTION 1. FULL RESULTS - NI ASSEMBLY ELECTION - POLITICAL PARTY VOTE SHARE PROJECTIONS (LT NI Tracker Poll - May 2025 - FULL RESULTS): inc. EXCLUDING Don't Knows/Not Sures</v>
      </c>
    </row>
    <row r="8" spans="2:3" ht="18" customHeight="1" x14ac:dyDescent="0.3">
      <c r="B8" s="95"/>
      <c r="C8" s="64"/>
    </row>
    <row r="9" spans="2:3" ht="18" customHeight="1" x14ac:dyDescent="0.3">
      <c r="B9" s="95"/>
      <c r="C9" s="6" t="str">
        <f t="shared" ref="C9" si="0">HYPERLINK("#Q2.1!A1","POLL QUESTION 2 - Which of the following issues should be the FOUR most important priorities for the Government (Stormont/Westminster) to deal with? Q2.1: Healthcare/the NI Health Service")</f>
        <v>POLL QUESTION 2 - Which of the following issues should be the FOUR most important priorities for the Government (Stormont/Westminster) to deal with? Q2.1: Healthcare/the NI Health Service</v>
      </c>
    </row>
    <row r="10" spans="2:3" ht="18" customHeight="1" x14ac:dyDescent="0.3">
      <c r="B10" s="95"/>
      <c r="C10" s="6" t="str">
        <f>HYPERLINK("#Q2.2!A1","POLL QUESTION 2 - Which of the following issues should be the FOUR most important priorities for the Government (Stormont/Westminster) to deal with? Q2.2: Cost of living, prices, fuel costs etc.")</f>
        <v>POLL QUESTION 2 - Which of the following issues should be the FOUR most important priorities for the Government (Stormont/Westminster) to deal with? Q2.2: Cost of living, prices, fuel costs etc.</v>
      </c>
    </row>
    <row r="11" spans="2:3" ht="18" customHeight="1" x14ac:dyDescent="0.3">
      <c r="B11" s="95"/>
      <c r="C11" s="6" t="str">
        <f>HYPERLINK("#Q2.3!A1","POLL QUESTION 2 - Which of the following issues should be the FOUR most important priorities for the Government (Stormont/Westminster) to deal with? Q2.3: NI economy and jobs")</f>
        <v>POLL QUESTION 2 - Which of the following issues should be the FOUR most important priorities for the Government (Stormont/Westminster) to deal with? Q2.3: NI economy and jobs</v>
      </c>
    </row>
    <row r="12" spans="2:3" ht="18" customHeight="1" x14ac:dyDescent="0.3">
      <c r="B12" s="95"/>
      <c r="C12" s="6" t="str">
        <f>HYPERLINK("#Q2.4!A1","POLL QUESTION 2 - Which of the following issues should be the FOUR most important priorities for the Government (Stormont/Westminster) to deal with? Q2.4: Education (schools, colleges, universities) in NI")</f>
        <v>POLL QUESTION 2 - Which of the following issues should be the FOUR most important priorities for the Government (Stormont/Westminster) to deal with? Q2.4: Education (schools, colleges, universities) in NI</v>
      </c>
    </row>
    <row r="13" spans="2:3" ht="18" customHeight="1" x14ac:dyDescent="0.3">
      <c r="B13" s="95"/>
      <c r="C13" s="6" t="str">
        <f>HYPERLINK("#Q2.5!A1","POLL QUESTION 2 - Which of the following issues should be the FOUR most important priorities for the Government (Stormont/Westminster) to deal with? Q2.5: Immigration/Asylum")</f>
        <v>POLL QUESTION 2 - Which of the following issues should be the FOUR most important priorities for the Government (Stormont/Westminster) to deal with? Q2.5: Immigration/Asylum</v>
      </c>
    </row>
    <row r="14" spans="2:3" ht="18" customHeight="1" x14ac:dyDescent="0.3">
      <c r="B14" s="95"/>
      <c r="C14" s="6" t="str">
        <f>HYPERLINK("#Q2.6!A1","POLL QUESTION 2 - Which of the following issues should be the FOUR most important priorities for the Government (Stormont/Westminster) to deal with? Q2.6: Law and Order, Policing, Crime, Drugs")</f>
        <v>POLL QUESTION 2 - Which of the following issues should be the FOUR most important priorities for the Government (Stormont/Westminster) to deal with? Q2.6: Law and Order, Policing, Crime, Drugs</v>
      </c>
    </row>
    <row r="15" spans="2:3" ht="18" customHeight="1" x14ac:dyDescent="0.3">
      <c r="B15" s="95"/>
      <c r="C15" s="6" t="str">
        <f>HYPERLINK("#Q2.7!A1","POLL QUESTION 2 - Which of the following issues should be the FOUR most important priorities for the Government (Stormont/Westminster) to deal with? Q2.7: Housing inc. rents, mortgages etc.")</f>
        <v>POLL QUESTION 2 - Which of the following issues should be the FOUR most important priorities for the Government (Stormont/Westminster) to deal with? Q2.7: Housing inc. rents, mortgages etc.</v>
      </c>
    </row>
    <row r="16" spans="2:3" ht="18" customHeight="1" x14ac:dyDescent="0.3">
      <c r="B16" s="95"/>
      <c r="C16" s="6" t="str">
        <f>HYPERLINK("#Q2.8!A1","POLL QUESTION 2 - Which of the following issues should be the FOUR most important priorities for the Government (Stormont/Westminster) to deal with? Q2.8: Union with the UK")</f>
        <v>POLL QUESTION 2 - Which of the following issues should be the FOUR most important priorities for the Government (Stormont/Westminster) to deal with? Q2.8: Union with the UK</v>
      </c>
    </row>
    <row r="17" spans="2:3" ht="18" customHeight="1" x14ac:dyDescent="0.3">
      <c r="B17" s="95"/>
      <c r="C17" s="6" t="str">
        <f>HYPERLINK("#Q2.9!A1","POLL QUESTION 2 - Which of the following issues should be the FOUR most important priorities for the Government (Stormont/Westminster) to deal with? Q2.9: Infrastructure and transport")</f>
        <v>POLL QUESTION 2 - Which of the following issues should be the FOUR most important priorities for the Government (Stormont/Westminster) to deal with? Q2.9: Infrastructure and transport</v>
      </c>
    </row>
    <row r="18" spans="2:3" ht="18" customHeight="1" x14ac:dyDescent="0.3">
      <c r="B18" s="94" t="s">
        <v>602</v>
      </c>
      <c r="C18" s="6" t="str">
        <f>HYPERLINK("#Q2.10!A1","POLL QUESTION 2 - Which of the following issues should be the FOUR most important priorities for the Government (Stormont/Westminster) to deal with? Q2.10: Equality, Poverty, and Human Rights in NI")</f>
        <v>POLL QUESTION 2 - Which of the following issues should be the FOUR most important priorities for the Government (Stormont/Westminster) to deal with? Q2.10: Equality, Poverty, and Human Rights in NI</v>
      </c>
    </row>
    <row r="19" spans="2:3" ht="18" customHeight="1" x14ac:dyDescent="0.3">
      <c r="B19" s="94"/>
      <c r="C19" s="6" t="str">
        <f>HYPERLINK("#Q2.11!A1","POLL QUESTION 2 - Which of the following issues should be the FOUR most important priorities for the Government (Stormont/Westminster) to deal with? Q2.11: Unification with Ireland (i.e. a united Ireland)")</f>
        <v>POLL QUESTION 2 - Which of the following issues should be the FOUR most important priorities for the Government (Stormont/Westminster) to deal with? Q2.11: Unification with Ireland (i.e. a united Ireland)</v>
      </c>
    </row>
    <row r="20" spans="2:3" ht="18" customHeight="1" x14ac:dyDescent="0.3">
      <c r="B20" s="94"/>
      <c r="C20" s="6" t="str">
        <f>HYPERLINK("#Q2.12!A1","POLL QUESTION 2 - Which of the following issues should be the FOUR most important priorities for the Government (Stormont/Westminster) to deal with? Q2.12: Opposing the NI Protocol/Windsor Framework")</f>
        <v>POLL QUESTION 2 - Which of the following issues should be the FOUR most important priorities for the Government (Stormont/Westminster) to deal with? Q2.12: Opposing the NI Protocol/Windsor Framework</v>
      </c>
    </row>
    <row r="21" spans="2:3" ht="18" customHeight="1" x14ac:dyDescent="0.3">
      <c r="B21" s="94"/>
      <c r="C21" s="6" t="str">
        <f>HYPERLINK("#Q2.13!A1","POLL QUESTION 2 - Which of the following issues should be the FOUR most important priorities for the Government (Stormont/Westminster) to deal with? Q2.13: The environment and climate change")</f>
        <v>POLL QUESTION 2 - Which of the following issues should be the FOUR most important priorities for the Government (Stormont/Westminster) to deal with? Q2.13: The environment and climate change</v>
      </c>
    </row>
    <row r="22" spans="2:3" ht="18" customHeight="1" x14ac:dyDescent="0.3">
      <c r="B22" s="94"/>
      <c r="C22" s="6" t="str">
        <f>HYPERLINK("#Q2.14!A1","POLL QUESTION 2 - Which of the following issues should be the FOUR most important priorities for the Government (Stormont/Westminster) to deal with? Q2.14: Care for the Elderly/Care Homes")</f>
        <v>POLL QUESTION 2 - Which of the following issues should be the FOUR most important priorities for the Government (Stormont/Westminster) to deal with? Q2.14: Care for the Elderly/Care Homes</v>
      </c>
    </row>
    <row r="23" spans="2:3" ht="18" customHeight="1" x14ac:dyDescent="0.3">
      <c r="B23" s="94"/>
      <c r="C23" s="6" t="str">
        <f>HYPERLINK("#Q2.15!A1","POLL QUESTION 2 - Which of the following issues should be the FOUR most important priorities for the Government (Stormont/Westminster) to deal with? Q2.15: A NI border poll")</f>
        <v>POLL QUESTION 2 - Which of the following issues should be the FOUR most important priorities for the Government (Stormont/Westminster) to deal with? Q2.15: A NI border poll</v>
      </c>
    </row>
    <row r="24" spans="2:3" ht="18" customHeight="1" x14ac:dyDescent="0.3">
      <c r="B24" s="94"/>
      <c r="C24" s="6" t="str">
        <f>HYPERLINK("#Q2.16!A1","POLL QUESTION 2 - Which of the following issues should be the FOUR most important priorities for the Government (Stormont/Westminster) to deal with? Q2.16: Childcare")</f>
        <v>POLL QUESTION 2 - Which of the following issues should be the FOUR most important priorities for the Government (Stormont/Westminster) to deal with? Q2.16: Childcare</v>
      </c>
    </row>
    <row r="25" spans="2:3" ht="18" customHeight="1" x14ac:dyDescent="0.3">
      <c r="B25" s="94"/>
      <c r="C25" s="6" t="str">
        <f>HYPERLINK("#Q2.17!A1","POLL QUESTION 2 - Which of the following issues should be the FOUR most important priorities for the Government (Stormont/Westminster) to deal with? Q2.17: Israel-Hamas and the Russian-Ukrainian wars")</f>
        <v>POLL QUESTION 2 - Which of the following issues should be the FOUR most important priorities for the Government (Stormont/Westminster) to deal with? Q2.17: Israel-Hamas and the Russian-Ukrainian wars</v>
      </c>
    </row>
    <row r="26" spans="2:3" ht="18" customHeight="1" x14ac:dyDescent="0.3">
      <c r="C26" s="6" t="str">
        <f>HYPERLINK("#Q2.18!A1","POLL QUESTION 2 - Which of the following issues should be the FOUR most important priorities for the Government (Stormont/Westminster) to deal with? Q2.18: Community and Culture (parades, festivals)")</f>
        <v>POLL QUESTION 2 - Which of the following issues should be the FOUR most important priorities for the Government (Stormont/Westminster) to deal with? Q2.18: Community and Culture (parades, festivals)</v>
      </c>
    </row>
    <row r="27" spans="2:3" ht="18" customHeight="1" x14ac:dyDescent="0.3">
      <c r="C27" s="64"/>
    </row>
    <row r="28" spans="2:3" ht="18" customHeight="1" x14ac:dyDescent="0.3">
      <c r="C28" s="6" t="str">
        <f t="shared" ref="C28" si="1">HYPERLINK("#Q3.1!A1","POLL QUESTION 3 - What criteria should be used to determine whether to call a NI Border Referendum? Q3.1: Opinion Polls, over a period of time e.g. 1-2 years, consistently showing a pro united Ireland score of more than 50%-55% (or some agreed figure)")</f>
        <v>POLL QUESTION 3 - What criteria should be used to determine whether to call a NI Border Referendum? Q3.1: Opinion Polls, over a period of time e.g. 1-2 years, consistently showing a pro united Ireland score of more than 50%-55% (or some agreed figure)</v>
      </c>
    </row>
    <row r="29" spans="2:3" ht="18" customHeight="1" x14ac:dyDescent="0.3">
      <c r="C29" s="6" t="str">
        <f>HYPERLINK("#Q3.2!A1","POLL QUESTION 3 - What criteria should be used to determine whether to call a NI Border Referendum? Q3.2: A consensus of NI civic society i.e. Business, Trade Unions, Churches, etc. saying there should be a NI Border referendum")</f>
        <v>POLL QUESTION 3 - What criteria should be used to determine whether to call a NI Border Referendum? Q3.2: A consensus of NI civic society i.e. Business, Trade Unions, Churches, etc. saying there should be a NI Border referendum</v>
      </c>
    </row>
    <row r="30" spans="2:3" ht="18" customHeight="1" x14ac:dyDescent="0.3">
      <c r="C30" s="6" t="str">
        <f>HYPERLINK("#Q3.3!A1","POLL QUESTION 3 - What criteria should be used to determine whether to call a NI Border Referendum? Q3.3: The Irish Government (Dublin) supporting a NI Border Referendum")</f>
        <v>POLL QUESTION 3 - What criteria should be used to determine whether to call a NI Border Referendum? Q3.3: The Irish Government (Dublin) supporting a NI Border Referendum</v>
      </c>
    </row>
    <row r="31" spans="2:3" ht="18" customHeight="1" x14ac:dyDescent="0.3">
      <c r="C31" s="6" t="str">
        <f>HYPERLINK("#Q3.4!A1","POLL QUESTION 3 - What criteria should be used to determine whether to call a NI Border Referendum? Q3.4: A majority of MLAs (i.e. 45+) in the NI Assembly being from Nationalist/Republican political parties")</f>
        <v>POLL QUESTION 3 - What criteria should be used to determine whether to call a NI Border Referendum? Q3.4: A majority of MLAs (i.e. 45+) in the NI Assembly being from Nationalist/Republican political parties</v>
      </c>
    </row>
    <row r="32" spans="2:3" ht="18" customHeight="1" x14ac:dyDescent="0.3">
      <c r="C32" s="6" t="str">
        <f>HYPERLINK("#Q3.5!A1","POLL QUESTION 3 - What criteria should be used to determine whether to call a NI Border Referendum? Q3.5: Opinion Polls, over a period of time e.g. 1-2 years, consistently showing a pro union (NIintheUK) score of less than 40%-45% (or some agreed figure)")</f>
        <v>POLL QUESTION 3 - What criteria should be used to determine whether to call a NI Border Referendum? Q3.5: Opinion Polls, over a period of time e.g. 1-2 years, consistently showing a pro union (NIintheUK) score of less than 40%-45% (or some agreed figure)</v>
      </c>
    </row>
    <row r="33" spans="3:3" ht="18" customHeight="1" x14ac:dyDescent="0.3">
      <c r="C33" s="6" t="str">
        <f>HYPERLINK("#Q3.6!A1","POLL QUESTION 3 - What criteria should be used to determine whether to call a NI Border Referendum? Q3.6: A majority i.e. six (or more) of the eleven NI Councils being under Nationalist/Republican control")</f>
        <v>POLL QUESTION 3 - What criteria should be used to determine whether to call a NI Border Referendum? Q3.6: A majority i.e. six (or more) of the eleven NI Councils being under Nationalist/Republican control</v>
      </c>
    </row>
    <row r="34" spans="3:3" ht="18" customHeight="1" x14ac:dyDescent="0.3">
      <c r="C34" s="6" t="str">
        <f>HYPERLINK("#Q3.7!A1","POLL QUESTION 3 - What criteria should be used to determine whether to call a NI Border Referendum? Q3.7: The census showing 50%-55%+ (or some agreed figure) of non-protestant religions")</f>
        <v>POLL QUESTION 3 - What criteria should be used to determine whether to call a NI Border Referendum? Q3.7: The census showing 50%-55%+ (or some agreed figure) of non-protestant religions</v>
      </c>
    </row>
    <row r="35" spans="3:3" ht="18" customHeight="1" x14ac:dyDescent="0.3">
      <c r="C35" s="6" t="str">
        <f>HYPERLINK("#Q3.8!A1","POLL QUESTION 3 - What criteria should be used to determine whether to call a NI Border Referendum? Q3.8: A majority of MLAs (i.e. 45+) in the NI Assembly being from non-Unionist political parties")</f>
        <v>POLL QUESTION 3 - What criteria should be used to determine whether to call a NI Border Referendum? Q3.8: A majority of MLAs (i.e. 45+) in the NI Assembly being from non-Unionist political parties</v>
      </c>
    </row>
    <row r="36" spans="3:3" ht="18" customHeight="1" x14ac:dyDescent="0.3">
      <c r="C36" s="6" t="str">
        <f>HYPERLINK("#Q3.9!A1","POLL QUESTION 3 - What criteria should be used to determine whether to call a NI Border Referendum? Q3.9: A majority of NI MPs (i.e. 10+) at Westminster being from Nationalist/Republican political parties")</f>
        <v>POLL QUESTION 3 - What criteria should be used to determine whether to call a NI Border Referendum? Q3.9: A majority of NI MPs (i.e. 10+) at Westminster being from Nationalist/Republican political parties</v>
      </c>
    </row>
    <row r="37" spans="3:3" ht="18" customHeight="1" x14ac:dyDescent="0.3">
      <c r="C37" s="6" t="str">
        <f>HYPERLINK("#Q3.10!A1","POLL QUESTION 3 - What criteria should be used to determine whether to call a NI Border Referendum? Q3.1: A majority of NI MPs (i.e. 10+) at Westminster being from non-Unionist political parties")</f>
        <v>POLL QUESTION 3 - What criteria should be used to determine whether to call a NI Border Referendum? Q3.1: A majority of NI MPs (i.e. 10+) at Westminster being from non-Unionist political parties</v>
      </c>
    </row>
    <row r="38" spans="3:3" ht="18" customHeight="1" x14ac:dyDescent="0.3">
      <c r="C38" s="64"/>
    </row>
    <row r="39" spans="3:3" ht="18" customHeight="1" x14ac:dyDescent="0.3">
      <c r="C39" s="6" t="str">
        <f t="shared" ref="C39" si="2">HYPERLINK("#Q4!A1","QUESTION 4. Do you agree with the recent UK Supreme Court ruling that sex is binary?" )</f>
        <v>QUESTION 4. Do you agree with the recent UK Supreme Court ruling that sex is binary?</v>
      </c>
    </row>
    <row r="40" spans="3:3" ht="18" customHeight="1" x14ac:dyDescent="0.3">
      <c r="C40" s="64"/>
    </row>
    <row r="41" spans="3:3" ht="18" customHeight="1" x14ac:dyDescent="0.3">
      <c r="C41" s="6" t="str">
        <f>HYPERLINK("#Q5!A1","QUESTION 5. Do you agree that there should be dual Irish and English signage at Belfast Central station?" )</f>
        <v>QUESTION 5. Do you agree that there should be dual Irish and English signage at Belfast Central station?</v>
      </c>
    </row>
    <row r="42" spans="3:3" ht="18" customHeight="1" x14ac:dyDescent="0.3">
      <c r="C42" s="64"/>
    </row>
    <row r="43" spans="3:3" ht="18" customHeight="1" x14ac:dyDescent="0.3">
      <c r="C43" s="6" t="str">
        <f>HYPERLINK("#Q6!A1","QUESTION 6. Kneecap are scheduled to perform at the 'Belfast Vital' festival, at the Belfast City Council owned property at Boucher Road, Belfast, in August. Should Belfast City Council permit Kneecap to perform at this concert on council owned property?" )</f>
        <v>QUESTION 6. Kneecap are scheduled to perform at the 'Belfast Vital' festival, at the Belfast City Council owned property at Boucher Road, Belfast, in August. Should Belfast City Council permit Kneecap to perform at this concert on council owned property?</v>
      </c>
    </row>
    <row r="44" spans="3:3" ht="18" customHeight="1" x14ac:dyDescent="0.3">
      <c r="C44" s="64"/>
    </row>
    <row r="45" spans="3:3" ht="18" customHeight="1" x14ac:dyDescent="0.3">
      <c r="C45" s="6" t="str">
        <f>HYPERLINK("#Q7!A1","QUESTION 7. Would you support legalisation of assisted dying in Northern Ireland i.e. for adults of (medically verified) sound mind, who are terminally ill, or suffering intolerably from an incurable condition?" )</f>
        <v>QUESTION 7. Would you support legalisation of assisted dying in Northern Ireland i.e. for adults of (medically verified) sound mind, who are terminally ill, or suffering intolerably from an incurable condition?</v>
      </c>
    </row>
    <row r="46" spans="3:3" ht="18" customHeight="1" x14ac:dyDescent="0.3">
      <c r="C46" s="6"/>
    </row>
    <row r="47" spans="3:3" ht="18" customHeight="1" x14ac:dyDescent="0.3">
      <c r="C47" s="6"/>
    </row>
    <row r="48" spans="3:3" ht="18" customHeight="1" x14ac:dyDescent="0.3">
      <c r="C48" s="6"/>
    </row>
    <row r="49" spans="2:3" ht="18" customHeight="1" x14ac:dyDescent="0.3">
      <c r="C49" s="6"/>
    </row>
    <row r="50" spans="2:3" ht="18" customHeight="1" x14ac:dyDescent="0.3">
      <c r="C50" s="6"/>
    </row>
    <row r="51" spans="2:3" ht="18" customHeight="1" x14ac:dyDescent="0.3">
      <c r="C51" s="6"/>
    </row>
    <row r="52" spans="2:3" ht="18" customHeight="1" x14ac:dyDescent="0.3">
      <c r="B52" s="7"/>
      <c r="C52" s="6"/>
    </row>
    <row r="53" spans="2:3" ht="18" customHeight="1" x14ac:dyDescent="0.3">
      <c r="C53" s="6"/>
    </row>
  </sheetData>
  <sheetProtection algorithmName="SHA-512" hashValue="KJPpDs4nh4pbeEEGLH39b/OKi38pEE69/gJDISa62/i8kluMS/9wFRNehUJSFG/L0z67T5gsrnOpe/bnYqpD6A==" saltValue="sOotcMmb1ObhYa2yCdnYNg==" spinCount="100000" sheet="1" objects="1" scenarios="1"/>
  <mergeCells count="2">
    <mergeCell ref="B18:B25"/>
    <mergeCell ref="B5:B17"/>
  </mergeCells>
  <pageMargins left="0.7" right="0.7" top="0.75" bottom="0.75" header="0.3" footer="0.3"/>
  <pageSetup paperSize="9" fitToHeight="0"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pageSetUpPr fitToPage="1"/>
  </sheetPr>
  <dimension ref="A1:AJ11"/>
  <sheetViews>
    <sheetView showGridLines="0" workbookViewId="0"/>
  </sheetViews>
  <sheetFormatPr defaultRowHeight="14.4" x14ac:dyDescent="0.3"/>
  <cols>
    <col min="1" max="1" width="50.777343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667</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275</v>
      </c>
      <c r="E7" s="30" t="s">
        <v>276</v>
      </c>
      <c r="F7" s="30" t="s">
        <v>56</v>
      </c>
      <c r="G7" s="30" t="s">
        <v>21</v>
      </c>
      <c r="H7" s="30" t="s">
        <v>277</v>
      </c>
      <c r="I7" s="30" t="s">
        <v>56</v>
      </c>
      <c r="J7" s="30" t="s">
        <v>200</v>
      </c>
      <c r="K7" s="30" t="s">
        <v>18</v>
      </c>
      <c r="L7" s="30" t="s">
        <v>60</v>
      </c>
      <c r="M7" s="30" t="s">
        <v>61</v>
      </c>
      <c r="N7" s="30" t="s">
        <v>62</v>
      </c>
      <c r="O7" s="30" t="s">
        <v>63</v>
      </c>
      <c r="P7" s="30" t="s">
        <v>64</v>
      </c>
      <c r="Q7" s="30" t="s">
        <v>65</v>
      </c>
      <c r="R7" s="30" t="s">
        <v>66</v>
      </c>
      <c r="S7" s="30" t="s">
        <v>67</v>
      </c>
      <c r="T7" s="30" t="s">
        <v>37</v>
      </c>
      <c r="U7" s="30" t="s">
        <v>68</v>
      </c>
      <c r="V7" s="30" t="s">
        <v>69</v>
      </c>
      <c r="W7" s="30" t="s">
        <v>70</v>
      </c>
      <c r="X7" s="30" t="s">
        <v>71</v>
      </c>
      <c r="Y7" s="30" t="s">
        <v>40</v>
      </c>
      <c r="Z7" s="30" t="s">
        <v>72</v>
      </c>
      <c r="AA7" s="30" t="s">
        <v>38</v>
      </c>
      <c r="AB7" s="30" t="s">
        <v>73</v>
      </c>
      <c r="AC7" s="30" t="s">
        <v>74</v>
      </c>
      <c r="AD7" s="30" t="s">
        <v>76</v>
      </c>
      <c r="AE7" s="30" t="s">
        <v>210</v>
      </c>
      <c r="AF7" s="30" t="s">
        <v>278</v>
      </c>
      <c r="AG7" s="30" t="s">
        <v>212</v>
      </c>
      <c r="AH7" s="30" t="s">
        <v>206</v>
      </c>
      <c r="AI7" s="30" t="s">
        <v>160</v>
      </c>
      <c r="AJ7" s="30" t="s">
        <v>25</v>
      </c>
    </row>
    <row r="8" spans="1:36" ht="19.95" customHeight="1" x14ac:dyDescent="0.35">
      <c r="A8" s="25" t="s">
        <v>312</v>
      </c>
      <c r="B8" s="26" t="s">
        <v>313</v>
      </c>
      <c r="C8" s="26" t="s">
        <v>93</v>
      </c>
      <c r="D8" s="26" t="s">
        <v>246</v>
      </c>
      <c r="E8" s="26" t="s">
        <v>128</v>
      </c>
      <c r="F8" s="26" t="s">
        <v>207</v>
      </c>
      <c r="G8" s="26" t="s">
        <v>179</v>
      </c>
      <c r="H8" s="26" t="s">
        <v>72</v>
      </c>
      <c r="I8" s="26" t="s">
        <v>136</v>
      </c>
      <c r="J8" s="26" t="s">
        <v>73</v>
      </c>
      <c r="K8" s="26" t="s">
        <v>242</v>
      </c>
      <c r="L8" s="26" t="s">
        <v>179</v>
      </c>
      <c r="M8" s="26" t="s">
        <v>40</v>
      </c>
      <c r="N8" s="26" t="s">
        <v>95</v>
      </c>
      <c r="O8" s="26" t="s">
        <v>135</v>
      </c>
      <c r="P8" s="26" t="s">
        <v>179</v>
      </c>
      <c r="Q8" s="26" t="s">
        <v>41</v>
      </c>
      <c r="R8" s="26" t="s">
        <v>175</v>
      </c>
      <c r="S8" s="26" t="s">
        <v>75</v>
      </c>
      <c r="T8" s="26" t="s">
        <v>207</v>
      </c>
      <c r="U8" s="26" t="s">
        <v>97</v>
      </c>
      <c r="V8" s="26" t="s">
        <v>180</v>
      </c>
      <c r="W8" s="26" t="s">
        <v>75</v>
      </c>
      <c r="X8" s="26" t="s">
        <v>97</v>
      </c>
      <c r="Y8" s="26" t="s">
        <v>44</v>
      </c>
      <c r="Z8" s="26" t="s">
        <v>75</v>
      </c>
      <c r="AA8" s="26" t="s">
        <v>44</v>
      </c>
      <c r="AB8" s="26" t="s">
        <v>75</v>
      </c>
      <c r="AC8" s="26" t="s">
        <v>158</v>
      </c>
      <c r="AD8" s="26" t="s">
        <v>189</v>
      </c>
      <c r="AE8" s="26" t="s">
        <v>44</v>
      </c>
      <c r="AF8" s="26" t="s">
        <v>97</v>
      </c>
      <c r="AG8" s="26" t="s">
        <v>86</v>
      </c>
      <c r="AH8" s="26" t="s">
        <v>71</v>
      </c>
      <c r="AI8" s="26" t="s">
        <v>75</v>
      </c>
      <c r="AJ8" s="26" t="s">
        <v>97</v>
      </c>
    </row>
    <row r="9" spans="1:36" ht="19.95" customHeight="1" x14ac:dyDescent="0.35">
      <c r="A9" s="27" t="s">
        <v>314</v>
      </c>
      <c r="B9" s="30" t="s">
        <v>166</v>
      </c>
      <c r="C9" s="30" t="s">
        <v>145</v>
      </c>
      <c r="D9" s="30" t="s">
        <v>226</v>
      </c>
      <c r="E9" s="30" t="s">
        <v>145</v>
      </c>
      <c r="F9" s="30" t="s">
        <v>121</v>
      </c>
      <c r="G9" s="30" t="s">
        <v>166</v>
      </c>
      <c r="H9" s="30" t="s">
        <v>166</v>
      </c>
      <c r="I9" s="30" t="s">
        <v>225</v>
      </c>
      <c r="J9" s="30" t="s">
        <v>145</v>
      </c>
      <c r="K9" s="30" t="s">
        <v>166</v>
      </c>
      <c r="L9" s="30" t="s">
        <v>225</v>
      </c>
      <c r="M9" s="30" t="s">
        <v>121</v>
      </c>
      <c r="N9" s="30" t="s">
        <v>121</v>
      </c>
      <c r="O9" s="30" t="s">
        <v>120</v>
      </c>
      <c r="P9" s="30" t="s">
        <v>225</v>
      </c>
      <c r="Q9" s="30" t="s">
        <v>118</v>
      </c>
      <c r="R9" s="30" t="s">
        <v>168</v>
      </c>
      <c r="S9" s="30" t="s">
        <v>115</v>
      </c>
      <c r="T9" s="30" t="s">
        <v>118</v>
      </c>
      <c r="U9" s="30" t="s">
        <v>149</v>
      </c>
      <c r="V9" s="30" t="s">
        <v>145</v>
      </c>
      <c r="W9" s="30" t="s">
        <v>115</v>
      </c>
      <c r="X9" s="30" t="s">
        <v>118</v>
      </c>
      <c r="Y9" s="30" t="s">
        <v>225</v>
      </c>
      <c r="Z9" s="30" t="s">
        <v>149</v>
      </c>
      <c r="AA9" s="30" t="s">
        <v>148</v>
      </c>
      <c r="AB9" s="30" t="s">
        <v>149</v>
      </c>
      <c r="AC9" s="30" t="s">
        <v>144</v>
      </c>
      <c r="AD9" s="30" t="s">
        <v>147</v>
      </c>
      <c r="AE9" s="30" t="s">
        <v>170</v>
      </c>
      <c r="AF9" s="30" t="s">
        <v>149</v>
      </c>
      <c r="AG9" s="30" t="s">
        <v>144</v>
      </c>
      <c r="AH9" s="30" t="s">
        <v>147</v>
      </c>
      <c r="AI9" s="30" t="s">
        <v>149</v>
      </c>
      <c r="AJ9" s="30" t="s">
        <v>149</v>
      </c>
    </row>
    <row r="10" spans="1:36" ht="19.95" customHeight="1" x14ac:dyDescent="0.35">
      <c r="A10" s="25" t="s">
        <v>279</v>
      </c>
      <c r="B10" s="26" t="s">
        <v>280</v>
      </c>
      <c r="C10" s="26" t="s">
        <v>281</v>
      </c>
      <c r="D10" s="26" t="s">
        <v>282</v>
      </c>
      <c r="E10" s="26" t="s">
        <v>283</v>
      </c>
      <c r="F10" s="26" t="s">
        <v>284</v>
      </c>
      <c r="G10" s="26" t="s">
        <v>285</v>
      </c>
      <c r="H10" s="26" t="s">
        <v>28</v>
      </c>
      <c r="I10" s="26" t="s">
        <v>286</v>
      </c>
      <c r="J10" s="26" t="s">
        <v>287</v>
      </c>
      <c r="K10" s="26" t="s">
        <v>79</v>
      </c>
      <c r="L10" s="26" t="s">
        <v>288</v>
      </c>
      <c r="M10" s="26" t="s">
        <v>289</v>
      </c>
      <c r="N10" s="26" t="s">
        <v>290</v>
      </c>
      <c r="O10" s="26" t="s">
        <v>36</v>
      </c>
      <c r="P10" s="26" t="s">
        <v>291</v>
      </c>
      <c r="Q10" s="26" t="s">
        <v>292</v>
      </c>
      <c r="R10" s="26" t="s">
        <v>67</v>
      </c>
      <c r="S10" s="26" t="s">
        <v>67</v>
      </c>
      <c r="T10" s="26" t="s">
        <v>89</v>
      </c>
      <c r="U10" s="26" t="s">
        <v>247</v>
      </c>
      <c r="V10" s="26" t="s">
        <v>184</v>
      </c>
      <c r="W10" s="26" t="s">
        <v>70</v>
      </c>
      <c r="X10" s="26" t="s">
        <v>95</v>
      </c>
      <c r="Y10" s="26" t="s">
        <v>207</v>
      </c>
      <c r="Z10" s="26" t="s">
        <v>72</v>
      </c>
      <c r="AA10" s="26" t="s">
        <v>94</v>
      </c>
      <c r="AB10" s="26" t="s">
        <v>73</v>
      </c>
      <c r="AC10" s="26" t="s">
        <v>293</v>
      </c>
      <c r="AD10" s="26" t="s">
        <v>294</v>
      </c>
      <c r="AE10" s="26" t="s">
        <v>77</v>
      </c>
      <c r="AF10" s="26" t="s">
        <v>295</v>
      </c>
      <c r="AG10" s="26" t="s">
        <v>296</v>
      </c>
      <c r="AH10" s="26" t="s">
        <v>297</v>
      </c>
      <c r="AI10" s="26" t="s">
        <v>160</v>
      </c>
      <c r="AJ10" s="26" t="s">
        <v>298</v>
      </c>
    </row>
    <row r="11" spans="1:36" ht="19.95" customHeight="1" x14ac:dyDescent="0.35">
      <c r="A11" s="27" t="s">
        <v>299</v>
      </c>
      <c r="B11" s="30" t="s">
        <v>300</v>
      </c>
      <c r="C11" s="30" t="s">
        <v>301</v>
      </c>
      <c r="D11" s="30" t="s">
        <v>302</v>
      </c>
      <c r="E11" s="30" t="s">
        <v>301</v>
      </c>
      <c r="F11" s="30" t="s">
        <v>303</v>
      </c>
      <c r="G11" s="30" t="s">
        <v>300</v>
      </c>
      <c r="H11" s="30" t="s">
        <v>300</v>
      </c>
      <c r="I11" s="30" t="s">
        <v>304</v>
      </c>
      <c r="J11" s="30" t="s">
        <v>301</v>
      </c>
      <c r="K11" s="30" t="s">
        <v>300</v>
      </c>
      <c r="L11" s="30" t="s">
        <v>304</v>
      </c>
      <c r="M11" s="30" t="s">
        <v>303</v>
      </c>
      <c r="N11" s="30" t="s">
        <v>303</v>
      </c>
      <c r="O11" s="30" t="s">
        <v>305</v>
      </c>
      <c r="P11" s="30" t="s">
        <v>304</v>
      </c>
      <c r="Q11" s="30" t="s">
        <v>306</v>
      </c>
      <c r="R11" s="30" t="s">
        <v>224</v>
      </c>
      <c r="S11" s="30" t="s">
        <v>116</v>
      </c>
      <c r="T11" s="30" t="s">
        <v>306</v>
      </c>
      <c r="U11" s="30" t="s">
        <v>307</v>
      </c>
      <c r="V11" s="30" t="s">
        <v>301</v>
      </c>
      <c r="W11" s="30" t="s">
        <v>116</v>
      </c>
      <c r="X11" s="30" t="s">
        <v>306</v>
      </c>
      <c r="Y11" s="30" t="s">
        <v>304</v>
      </c>
      <c r="Z11" s="30" t="s">
        <v>307</v>
      </c>
      <c r="AA11" s="30" t="s">
        <v>308</v>
      </c>
      <c r="AB11" s="30" t="s">
        <v>307</v>
      </c>
      <c r="AC11" s="30" t="s">
        <v>309</v>
      </c>
      <c r="AD11" s="30" t="s">
        <v>310</v>
      </c>
      <c r="AE11" s="30" t="s">
        <v>311</v>
      </c>
      <c r="AF11" s="30" t="s">
        <v>307</v>
      </c>
      <c r="AG11" s="30" t="s">
        <v>309</v>
      </c>
      <c r="AH11" s="30" t="s">
        <v>310</v>
      </c>
      <c r="AI11" s="30" t="s">
        <v>307</v>
      </c>
      <c r="AJ11" s="30" t="s">
        <v>307</v>
      </c>
    </row>
  </sheetData>
  <sheetProtection algorithmName="SHA-512" hashValue="Ji2FxuhcwcJq4bibQIp3zWluDNkZcKwqXisyaIlRVlElS4QV2jaD28OTBiP++RfcUV1YgLai5Gm/oR47FnNd1g==" saltValue="3zev7XnU52uuW9+SvuA8d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pageSetUpPr fitToPage="1"/>
  </sheetPr>
  <dimension ref="A1:AJ11"/>
  <sheetViews>
    <sheetView showGridLines="0" workbookViewId="0"/>
  </sheetViews>
  <sheetFormatPr defaultRowHeight="14.4" x14ac:dyDescent="0.3"/>
  <cols>
    <col min="1" max="1" width="51.777343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668</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53</v>
      </c>
      <c r="D7" s="30" t="s">
        <v>54</v>
      </c>
      <c r="E7" s="30" t="s">
        <v>55</v>
      </c>
      <c r="F7" s="30" t="s">
        <v>56</v>
      </c>
      <c r="G7" s="30" t="s">
        <v>21</v>
      </c>
      <c r="H7" s="30" t="s">
        <v>198</v>
      </c>
      <c r="I7" s="30" t="s">
        <v>56</v>
      </c>
      <c r="J7" s="30" t="s">
        <v>200</v>
      </c>
      <c r="K7" s="30" t="s">
        <v>18</v>
      </c>
      <c r="L7" s="30" t="s">
        <v>60</v>
      </c>
      <c r="M7" s="30" t="s">
        <v>61</v>
      </c>
      <c r="N7" s="30" t="s">
        <v>62</v>
      </c>
      <c r="O7" s="30" t="s">
        <v>63</v>
      </c>
      <c r="P7" s="30" t="s">
        <v>64</v>
      </c>
      <c r="Q7" s="30" t="s">
        <v>65</v>
      </c>
      <c r="R7" s="30" t="s">
        <v>66</v>
      </c>
      <c r="S7" s="30" t="s">
        <v>67</v>
      </c>
      <c r="T7" s="30" t="s">
        <v>37</v>
      </c>
      <c r="U7" s="30" t="s">
        <v>68</v>
      </c>
      <c r="V7" s="30" t="s">
        <v>69</v>
      </c>
      <c r="W7" s="30" t="s">
        <v>70</v>
      </c>
      <c r="X7" s="30" t="s">
        <v>71</v>
      </c>
      <c r="Y7" s="30" t="s">
        <v>207</v>
      </c>
      <c r="Z7" s="30" t="s">
        <v>72</v>
      </c>
      <c r="AA7" s="30" t="s">
        <v>38</v>
      </c>
      <c r="AB7" s="30" t="s">
        <v>73</v>
      </c>
      <c r="AC7" s="30" t="s">
        <v>209</v>
      </c>
      <c r="AD7" s="30" t="s">
        <v>76</v>
      </c>
      <c r="AE7" s="30" t="s">
        <v>210</v>
      </c>
      <c r="AF7" s="30" t="s">
        <v>211</v>
      </c>
      <c r="AG7" s="30" t="s">
        <v>212</v>
      </c>
      <c r="AH7" s="30" t="s">
        <v>206</v>
      </c>
      <c r="AI7" s="30" t="s">
        <v>160</v>
      </c>
      <c r="AJ7" s="30" t="s">
        <v>82</v>
      </c>
    </row>
    <row r="8" spans="1:36" ht="19.95" customHeight="1" x14ac:dyDescent="0.35">
      <c r="A8" s="25" t="s">
        <v>312</v>
      </c>
      <c r="B8" s="26" t="s">
        <v>128</v>
      </c>
      <c r="C8" s="26" t="s">
        <v>44</v>
      </c>
      <c r="D8" s="26" t="s">
        <v>128</v>
      </c>
      <c r="E8" s="26" t="s">
        <v>72</v>
      </c>
      <c r="F8" s="26" t="s">
        <v>97</v>
      </c>
      <c r="G8" s="26" t="s">
        <v>99</v>
      </c>
      <c r="H8" s="26" t="s">
        <v>75</v>
      </c>
      <c r="I8" s="26" t="s">
        <v>161</v>
      </c>
      <c r="J8" s="26" t="s">
        <v>258</v>
      </c>
      <c r="K8" s="26" t="s">
        <v>72</v>
      </c>
      <c r="L8" s="26" t="s">
        <v>100</v>
      </c>
      <c r="M8" s="26" t="s">
        <v>180</v>
      </c>
      <c r="N8" s="26" t="s">
        <v>99</v>
      </c>
      <c r="O8" s="26" t="s">
        <v>44</v>
      </c>
      <c r="P8" s="26" t="s">
        <v>136</v>
      </c>
      <c r="Q8" s="26" t="s">
        <v>97</v>
      </c>
      <c r="R8" s="26" t="s">
        <v>100</v>
      </c>
      <c r="S8" s="26" t="s">
        <v>135</v>
      </c>
      <c r="T8" s="26" t="s">
        <v>161</v>
      </c>
      <c r="U8" s="26" t="s">
        <v>75</v>
      </c>
      <c r="V8" s="26" t="s">
        <v>75</v>
      </c>
      <c r="W8" s="26" t="s">
        <v>98</v>
      </c>
      <c r="X8" s="26" t="s">
        <v>75</v>
      </c>
      <c r="Y8" s="26" t="s">
        <v>44</v>
      </c>
      <c r="Z8" s="26" t="s">
        <v>75</v>
      </c>
      <c r="AA8" s="26" t="s">
        <v>75</v>
      </c>
      <c r="AB8" s="26" t="s">
        <v>75</v>
      </c>
      <c r="AC8" s="26" t="s">
        <v>98</v>
      </c>
      <c r="AD8" s="26" t="s">
        <v>161</v>
      </c>
      <c r="AE8" s="26" t="s">
        <v>75</v>
      </c>
      <c r="AF8" s="26" t="s">
        <v>179</v>
      </c>
      <c r="AG8" s="26" t="s">
        <v>161</v>
      </c>
      <c r="AH8" s="26" t="s">
        <v>99</v>
      </c>
      <c r="AI8" s="26" t="s">
        <v>75</v>
      </c>
      <c r="AJ8" s="26" t="s">
        <v>81</v>
      </c>
    </row>
    <row r="9" spans="1:36" ht="19.95" customHeight="1" x14ac:dyDescent="0.35">
      <c r="A9" s="27" t="s">
        <v>314</v>
      </c>
      <c r="B9" s="30" t="s">
        <v>148</v>
      </c>
      <c r="C9" s="30" t="s">
        <v>115</v>
      </c>
      <c r="D9" s="30" t="s">
        <v>120</v>
      </c>
      <c r="E9" s="30" t="s">
        <v>120</v>
      </c>
      <c r="F9" s="30" t="s">
        <v>149</v>
      </c>
      <c r="G9" s="30" t="s">
        <v>148</v>
      </c>
      <c r="H9" s="30" t="s">
        <v>115</v>
      </c>
      <c r="I9" s="30" t="s">
        <v>170</v>
      </c>
      <c r="J9" s="30" t="s">
        <v>148</v>
      </c>
      <c r="K9" s="30" t="s">
        <v>170</v>
      </c>
      <c r="L9" s="30" t="s">
        <v>148</v>
      </c>
      <c r="M9" s="30" t="s">
        <v>120</v>
      </c>
      <c r="N9" s="30" t="s">
        <v>149</v>
      </c>
      <c r="O9" s="30" t="s">
        <v>149</v>
      </c>
      <c r="P9" s="30" t="s">
        <v>120</v>
      </c>
      <c r="Q9" s="30" t="s">
        <v>149</v>
      </c>
      <c r="R9" s="30" t="s">
        <v>149</v>
      </c>
      <c r="S9" s="30" t="s">
        <v>170</v>
      </c>
      <c r="T9" s="30" t="s">
        <v>120</v>
      </c>
      <c r="U9" s="30" t="s">
        <v>115</v>
      </c>
      <c r="V9" s="30" t="s">
        <v>115</v>
      </c>
      <c r="W9" s="30" t="s">
        <v>226</v>
      </c>
      <c r="X9" s="30" t="s">
        <v>149</v>
      </c>
      <c r="Y9" s="30" t="s">
        <v>121</v>
      </c>
      <c r="Z9" s="30" t="s">
        <v>115</v>
      </c>
      <c r="AA9" s="30" t="s">
        <v>115</v>
      </c>
      <c r="AB9" s="30" t="s">
        <v>149</v>
      </c>
      <c r="AC9" s="30" t="s">
        <v>149</v>
      </c>
      <c r="AD9" s="30" t="s">
        <v>170</v>
      </c>
      <c r="AE9" s="30" t="s">
        <v>149</v>
      </c>
      <c r="AF9" s="30" t="s">
        <v>170</v>
      </c>
      <c r="AG9" s="30" t="s">
        <v>148</v>
      </c>
      <c r="AH9" s="30" t="s">
        <v>149</v>
      </c>
      <c r="AI9" s="30" t="s">
        <v>149</v>
      </c>
      <c r="AJ9" s="30" t="s">
        <v>170</v>
      </c>
    </row>
    <row r="10" spans="1:36" ht="19.95" customHeight="1" x14ac:dyDescent="0.35">
      <c r="A10" s="25" t="s">
        <v>279</v>
      </c>
      <c r="B10" s="26" t="s">
        <v>463</v>
      </c>
      <c r="C10" s="26" t="s">
        <v>274</v>
      </c>
      <c r="D10" s="26" t="s">
        <v>464</v>
      </c>
      <c r="E10" s="26" t="s">
        <v>20</v>
      </c>
      <c r="F10" s="26" t="s">
        <v>340</v>
      </c>
      <c r="G10" s="26" t="s">
        <v>352</v>
      </c>
      <c r="H10" s="26" t="s">
        <v>198</v>
      </c>
      <c r="I10" s="26" t="s">
        <v>61</v>
      </c>
      <c r="J10" s="26" t="s">
        <v>465</v>
      </c>
      <c r="K10" s="26" t="s">
        <v>466</v>
      </c>
      <c r="L10" s="26" t="s">
        <v>203</v>
      </c>
      <c r="M10" s="26" t="s">
        <v>322</v>
      </c>
      <c r="N10" s="26" t="s">
        <v>458</v>
      </c>
      <c r="O10" s="26" t="s">
        <v>204</v>
      </c>
      <c r="P10" s="26" t="s">
        <v>433</v>
      </c>
      <c r="Q10" s="26" t="s">
        <v>232</v>
      </c>
      <c r="R10" s="26" t="s">
        <v>390</v>
      </c>
      <c r="S10" s="26" t="s">
        <v>196</v>
      </c>
      <c r="T10" s="26" t="s">
        <v>323</v>
      </c>
      <c r="U10" s="26" t="s">
        <v>68</v>
      </c>
      <c r="V10" s="26" t="s">
        <v>69</v>
      </c>
      <c r="W10" s="26" t="s">
        <v>237</v>
      </c>
      <c r="X10" s="26" t="s">
        <v>71</v>
      </c>
      <c r="Y10" s="26" t="s">
        <v>81</v>
      </c>
      <c r="Z10" s="26" t="s">
        <v>72</v>
      </c>
      <c r="AA10" s="26" t="s">
        <v>38</v>
      </c>
      <c r="AB10" s="26" t="s">
        <v>73</v>
      </c>
      <c r="AC10" s="26" t="s">
        <v>467</v>
      </c>
      <c r="AD10" s="26" t="s">
        <v>317</v>
      </c>
      <c r="AE10" s="26" t="s">
        <v>210</v>
      </c>
      <c r="AF10" s="26" t="s">
        <v>468</v>
      </c>
      <c r="AG10" s="26" t="s">
        <v>328</v>
      </c>
      <c r="AH10" s="26" t="s">
        <v>414</v>
      </c>
      <c r="AI10" s="26" t="s">
        <v>160</v>
      </c>
      <c r="AJ10" s="26" t="s">
        <v>469</v>
      </c>
    </row>
    <row r="11" spans="1:36" ht="19.95" customHeight="1" x14ac:dyDescent="0.35">
      <c r="A11" s="27" t="s">
        <v>299</v>
      </c>
      <c r="B11" s="30" t="s">
        <v>308</v>
      </c>
      <c r="C11" s="30" t="s">
        <v>116</v>
      </c>
      <c r="D11" s="30" t="s">
        <v>305</v>
      </c>
      <c r="E11" s="30" t="s">
        <v>305</v>
      </c>
      <c r="F11" s="30" t="s">
        <v>307</v>
      </c>
      <c r="G11" s="30" t="s">
        <v>308</v>
      </c>
      <c r="H11" s="30" t="s">
        <v>116</v>
      </c>
      <c r="I11" s="30" t="s">
        <v>311</v>
      </c>
      <c r="J11" s="30" t="s">
        <v>308</v>
      </c>
      <c r="K11" s="30" t="s">
        <v>311</v>
      </c>
      <c r="L11" s="30" t="s">
        <v>308</v>
      </c>
      <c r="M11" s="30" t="s">
        <v>305</v>
      </c>
      <c r="N11" s="30" t="s">
        <v>307</v>
      </c>
      <c r="O11" s="30" t="s">
        <v>307</v>
      </c>
      <c r="P11" s="30" t="s">
        <v>305</v>
      </c>
      <c r="Q11" s="30" t="s">
        <v>307</v>
      </c>
      <c r="R11" s="30" t="s">
        <v>307</v>
      </c>
      <c r="S11" s="30" t="s">
        <v>311</v>
      </c>
      <c r="T11" s="30" t="s">
        <v>305</v>
      </c>
      <c r="U11" s="30" t="s">
        <v>116</v>
      </c>
      <c r="V11" s="30" t="s">
        <v>116</v>
      </c>
      <c r="W11" s="30" t="s">
        <v>302</v>
      </c>
      <c r="X11" s="30" t="s">
        <v>307</v>
      </c>
      <c r="Y11" s="30" t="s">
        <v>303</v>
      </c>
      <c r="Z11" s="30" t="s">
        <v>116</v>
      </c>
      <c r="AA11" s="30" t="s">
        <v>116</v>
      </c>
      <c r="AB11" s="30" t="s">
        <v>307</v>
      </c>
      <c r="AC11" s="30" t="s">
        <v>307</v>
      </c>
      <c r="AD11" s="30" t="s">
        <v>311</v>
      </c>
      <c r="AE11" s="30" t="s">
        <v>307</v>
      </c>
      <c r="AF11" s="30" t="s">
        <v>311</v>
      </c>
      <c r="AG11" s="30" t="s">
        <v>308</v>
      </c>
      <c r="AH11" s="30" t="s">
        <v>307</v>
      </c>
      <c r="AI11" s="30" t="s">
        <v>307</v>
      </c>
      <c r="AJ11" s="30" t="s">
        <v>311</v>
      </c>
    </row>
  </sheetData>
  <sheetProtection algorithmName="SHA-512" hashValue="wnpjpVFGm4WNhrDD3TfAhrhxaqOwfipYt2Dx7fyDSA3YS0lTtLym+vVDhdyrj0oCuQ//Rt7Fni7Sx1mqhhWjlQ==" saltValue="NAeHP/C2txStCQDU8YAbI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1:AJ11"/>
  <sheetViews>
    <sheetView showGridLines="0" workbookViewId="0"/>
  </sheetViews>
  <sheetFormatPr defaultRowHeight="14.4" x14ac:dyDescent="0.3"/>
  <cols>
    <col min="1" max="1" width="51.21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673</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275</v>
      </c>
      <c r="E7" s="30" t="s">
        <v>276</v>
      </c>
      <c r="F7" s="30" t="s">
        <v>56</v>
      </c>
      <c r="G7" s="30" t="s">
        <v>232</v>
      </c>
      <c r="H7" s="30" t="s">
        <v>277</v>
      </c>
      <c r="I7" s="30" t="s">
        <v>56</v>
      </c>
      <c r="J7" s="30" t="s">
        <v>58</v>
      </c>
      <c r="K7" s="30" t="s">
        <v>18</v>
      </c>
      <c r="L7" s="30" t="s">
        <v>201</v>
      </c>
      <c r="M7" s="30" t="s">
        <v>202</v>
      </c>
      <c r="N7" s="30" t="s">
        <v>62</v>
      </c>
      <c r="O7" s="30" t="s">
        <v>63</v>
      </c>
      <c r="P7" s="30" t="s">
        <v>64</v>
      </c>
      <c r="Q7" s="30" t="s">
        <v>65</v>
      </c>
      <c r="R7" s="30" t="s">
        <v>66</v>
      </c>
      <c r="S7" s="30" t="s">
        <v>67</v>
      </c>
      <c r="T7" s="30" t="s">
        <v>37</v>
      </c>
      <c r="U7" s="30" t="s">
        <v>68</v>
      </c>
      <c r="V7" s="30" t="s">
        <v>69</v>
      </c>
      <c r="W7" s="30" t="s">
        <v>184</v>
      </c>
      <c r="X7" s="30" t="s">
        <v>39</v>
      </c>
      <c r="Y7" s="30" t="s">
        <v>40</v>
      </c>
      <c r="Z7" s="30" t="s">
        <v>72</v>
      </c>
      <c r="AA7" s="30" t="s">
        <v>38</v>
      </c>
      <c r="AB7" s="30" t="s">
        <v>73</v>
      </c>
      <c r="AC7" s="30" t="s">
        <v>74</v>
      </c>
      <c r="AD7" s="30" t="s">
        <v>65</v>
      </c>
      <c r="AE7" s="30" t="s">
        <v>210</v>
      </c>
      <c r="AF7" s="30" t="s">
        <v>211</v>
      </c>
      <c r="AG7" s="30" t="s">
        <v>212</v>
      </c>
      <c r="AH7" s="30" t="s">
        <v>206</v>
      </c>
      <c r="AI7" s="30" t="s">
        <v>160</v>
      </c>
      <c r="AJ7" s="30" t="s">
        <v>25</v>
      </c>
    </row>
    <row r="8" spans="1:36" ht="19.95" customHeight="1" x14ac:dyDescent="0.35">
      <c r="A8" s="25" t="s">
        <v>312</v>
      </c>
      <c r="B8" s="26" t="s">
        <v>531</v>
      </c>
      <c r="C8" s="26" t="s">
        <v>532</v>
      </c>
      <c r="D8" s="26" t="s">
        <v>533</v>
      </c>
      <c r="E8" s="26" t="s">
        <v>353</v>
      </c>
      <c r="F8" s="26" t="s">
        <v>248</v>
      </c>
      <c r="G8" s="26" t="s">
        <v>238</v>
      </c>
      <c r="H8" s="26" t="s">
        <v>190</v>
      </c>
      <c r="I8" s="26" t="s">
        <v>217</v>
      </c>
      <c r="J8" s="26" t="s">
        <v>45</v>
      </c>
      <c r="K8" s="26" t="s">
        <v>528</v>
      </c>
      <c r="L8" s="26" t="s">
        <v>359</v>
      </c>
      <c r="M8" s="26" t="s">
        <v>130</v>
      </c>
      <c r="N8" s="26" t="s">
        <v>126</v>
      </c>
      <c r="O8" s="26" t="s">
        <v>509</v>
      </c>
      <c r="P8" s="26" t="s">
        <v>443</v>
      </c>
      <c r="Q8" s="26" t="s">
        <v>154</v>
      </c>
      <c r="R8" s="26" t="s">
        <v>28</v>
      </c>
      <c r="S8" s="26" t="s">
        <v>104</v>
      </c>
      <c r="T8" s="26" t="s">
        <v>154</v>
      </c>
      <c r="U8" s="26" t="s">
        <v>127</v>
      </c>
      <c r="V8" s="26" t="s">
        <v>138</v>
      </c>
      <c r="W8" s="26" t="s">
        <v>210</v>
      </c>
      <c r="X8" s="26" t="s">
        <v>179</v>
      </c>
      <c r="Y8" s="26" t="s">
        <v>135</v>
      </c>
      <c r="Z8" s="26" t="s">
        <v>135</v>
      </c>
      <c r="AA8" s="26" t="s">
        <v>159</v>
      </c>
      <c r="AB8" s="26" t="s">
        <v>71</v>
      </c>
      <c r="AC8" s="26" t="s">
        <v>376</v>
      </c>
      <c r="AD8" s="26" t="s">
        <v>325</v>
      </c>
      <c r="AE8" s="26" t="s">
        <v>40</v>
      </c>
      <c r="AF8" s="26" t="s">
        <v>442</v>
      </c>
      <c r="AG8" s="26" t="s">
        <v>219</v>
      </c>
      <c r="AH8" s="26" t="s">
        <v>325</v>
      </c>
      <c r="AI8" s="26" t="s">
        <v>161</v>
      </c>
      <c r="AJ8" s="26" t="s">
        <v>232</v>
      </c>
    </row>
    <row r="9" spans="1:36" ht="19.95" customHeight="1" x14ac:dyDescent="0.35">
      <c r="A9" s="27" t="s">
        <v>314</v>
      </c>
      <c r="B9" s="30" t="s">
        <v>345</v>
      </c>
      <c r="C9" s="30" t="s">
        <v>227</v>
      </c>
      <c r="D9" s="30" t="s">
        <v>415</v>
      </c>
      <c r="E9" s="30" t="s">
        <v>191</v>
      </c>
      <c r="F9" s="30" t="s">
        <v>339</v>
      </c>
      <c r="G9" s="30" t="s">
        <v>403</v>
      </c>
      <c r="H9" s="30" t="s">
        <v>223</v>
      </c>
      <c r="I9" s="30" t="s">
        <v>245</v>
      </c>
      <c r="J9" s="30" t="s">
        <v>267</v>
      </c>
      <c r="K9" s="30" t="s">
        <v>182</v>
      </c>
      <c r="L9" s="30" t="s">
        <v>227</v>
      </c>
      <c r="M9" s="30" t="s">
        <v>415</v>
      </c>
      <c r="N9" s="30" t="s">
        <v>339</v>
      </c>
      <c r="O9" s="30" t="s">
        <v>267</v>
      </c>
      <c r="P9" s="30" t="s">
        <v>338</v>
      </c>
      <c r="Q9" s="30" t="s">
        <v>267</v>
      </c>
      <c r="R9" s="30" t="s">
        <v>366</v>
      </c>
      <c r="S9" s="30" t="s">
        <v>123</v>
      </c>
      <c r="T9" s="30" t="s">
        <v>439</v>
      </c>
      <c r="U9" s="30" t="s">
        <v>405</v>
      </c>
      <c r="V9" s="30" t="s">
        <v>240</v>
      </c>
      <c r="W9" s="30" t="s">
        <v>112</v>
      </c>
      <c r="X9" s="30" t="s">
        <v>383</v>
      </c>
      <c r="Y9" s="30" t="s">
        <v>111</v>
      </c>
      <c r="Z9" s="30" t="s">
        <v>383</v>
      </c>
      <c r="AA9" s="30" t="s">
        <v>383</v>
      </c>
      <c r="AB9" s="30" t="s">
        <v>383</v>
      </c>
      <c r="AC9" s="30" t="s">
        <v>383</v>
      </c>
      <c r="AD9" s="30" t="s">
        <v>439</v>
      </c>
      <c r="AE9" s="30" t="s">
        <v>402</v>
      </c>
      <c r="AF9" s="30" t="s">
        <v>222</v>
      </c>
      <c r="AG9" s="30" t="s">
        <v>227</v>
      </c>
      <c r="AH9" s="30" t="s">
        <v>404</v>
      </c>
      <c r="AI9" s="30" t="s">
        <v>111</v>
      </c>
      <c r="AJ9" s="30" t="s">
        <v>347</v>
      </c>
    </row>
    <row r="10" spans="1:36" ht="19.95" customHeight="1" x14ac:dyDescent="0.35">
      <c r="A10" s="25" t="s">
        <v>279</v>
      </c>
      <c r="B10" s="26" t="s">
        <v>534</v>
      </c>
      <c r="C10" s="26" t="s">
        <v>199</v>
      </c>
      <c r="D10" s="26" t="s">
        <v>449</v>
      </c>
      <c r="E10" s="26" t="s">
        <v>392</v>
      </c>
      <c r="F10" s="26" t="s">
        <v>216</v>
      </c>
      <c r="G10" s="26" t="s">
        <v>509</v>
      </c>
      <c r="H10" s="26" t="s">
        <v>250</v>
      </c>
      <c r="I10" s="26" t="s">
        <v>174</v>
      </c>
      <c r="J10" s="26" t="s">
        <v>277</v>
      </c>
      <c r="K10" s="26" t="s">
        <v>525</v>
      </c>
      <c r="L10" s="26" t="s">
        <v>153</v>
      </c>
      <c r="M10" s="26" t="s">
        <v>181</v>
      </c>
      <c r="N10" s="26" t="s">
        <v>217</v>
      </c>
      <c r="O10" s="26" t="s">
        <v>190</v>
      </c>
      <c r="P10" s="26" t="s">
        <v>476</v>
      </c>
      <c r="Q10" s="26" t="s">
        <v>444</v>
      </c>
      <c r="R10" s="26" t="s">
        <v>105</v>
      </c>
      <c r="S10" s="26" t="s">
        <v>292</v>
      </c>
      <c r="T10" s="26" t="s">
        <v>230</v>
      </c>
      <c r="U10" s="26" t="s">
        <v>499</v>
      </c>
      <c r="V10" s="26" t="s">
        <v>186</v>
      </c>
      <c r="W10" s="26" t="s">
        <v>451</v>
      </c>
      <c r="X10" s="26" t="s">
        <v>180</v>
      </c>
      <c r="Y10" s="26" t="s">
        <v>136</v>
      </c>
      <c r="Z10" s="26" t="s">
        <v>98</v>
      </c>
      <c r="AA10" s="26" t="s">
        <v>81</v>
      </c>
      <c r="AB10" s="26" t="s">
        <v>160</v>
      </c>
      <c r="AC10" s="26" t="s">
        <v>435</v>
      </c>
      <c r="AD10" s="26" t="s">
        <v>91</v>
      </c>
      <c r="AE10" s="26" t="s">
        <v>136</v>
      </c>
      <c r="AF10" s="26" t="s">
        <v>387</v>
      </c>
      <c r="AG10" s="26" t="s">
        <v>377</v>
      </c>
      <c r="AH10" s="26" t="s">
        <v>155</v>
      </c>
      <c r="AI10" s="26" t="s">
        <v>258</v>
      </c>
      <c r="AJ10" s="26" t="s">
        <v>527</v>
      </c>
    </row>
    <row r="11" spans="1:36" ht="19.95" customHeight="1" x14ac:dyDescent="0.35">
      <c r="A11" s="27" t="s">
        <v>299</v>
      </c>
      <c r="B11" s="30" t="s">
        <v>338</v>
      </c>
      <c r="C11" s="30" t="s">
        <v>347</v>
      </c>
      <c r="D11" s="30" t="s">
        <v>400</v>
      </c>
      <c r="E11" s="30" t="s">
        <v>182</v>
      </c>
      <c r="F11" s="30" t="s">
        <v>346</v>
      </c>
      <c r="G11" s="30" t="s">
        <v>405</v>
      </c>
      <c r="H11" s="30" t="s">
        <v>404</v>
      </c>
      <c r="I11" s="30" t="s">
        <v>416</v>
      </c>
      <c r="J11" s="30" t="s">
        <v>111</v>
      </c>
      <c r="K11" s="30" t="s">
        <v>191</v>
      </c>
      <c r="L11" s="30" t="s">
        <v>347</v>
      </c>
      <c r="M11" s="30" t="s">
        <v>400</v>
      </c>
      <c r="N11" s="30" t="s">
        <v>346</v>
      </c>
      <c r="O11" s="30" t="s">
        <v>111</v>
      </c>
      <c r="P11" s="30" t="s">
        <v>345</v>
      </c>
      <c r="Q11" s="30" t="s">
        <v>111</v>
      </c>
      <c r="R11" s="30" t="s">
        <v>146</v>
      </c>
      <c r="S11" s="30" t="s">
        <v>439</v>
      </c>
      <c r="T11" s="30" t="s">
        <v>123</v>
      </c>
      <c r="U11" s="30" t="s">
        <v>403</v>
      </c>
      <c r="V11" s="30" t="s">
        <v>143</v>
      </c>
      <c r="W11" s="30" t="s">
        <v>479</v>
      </c>
      <c r="X11" s="30" t="s">
        <v>236</v>
      </c>
      <c r="Y11" s="30" t="s">
        <v>267</v>
      </c>
      <c r="Z11" s="30" t="s">
        <v>236</v>
      </c>
      <c r="AA11" s="30" t="s">
        <v>236</v>
      </c>
      <c r="AB11" s="30" t="s">
        <v>236</v>
      </c>
      <c r="AC11" s="30" t="s">
        <v>236</v>
      </c>
      <c r="AD11" s="30" t="s">
        <v>123</v>
      </c>
      <c r="AE11" s="30" t="s">
        <v>152</v>
      </c>
      <c r="AF11" s="30" t="s">
        <v>406</v>
      </c>
      <c r="AG11" s="30" t="s">
        <v>347</v>
      </c>
      <c r="AH11" s="30" t="s">
        <v>223</v>
      </c>
      <c r="AI11" s="30" t="s">
        <v>267</v>
      </c>
      <c r="AJ11" s="30" t="s">
        <v>227</v>
      </c>
    </row>
  </sheetData>
  <sheetProtection algorithmName="SHA-512" hashValue="YVOiym14xvik45xtv3WtaalznBo5GZ5rbQrIdaKaYZwvQ1aJORSCLfbj3sd6ZM7FyHG6vpnVDkfjVjmY4u0tgw==" saltValue="qzu+am6URIAZ4yGE7LMJag=="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3">
    <pageSetUpPr fitToPage="1"/>
  </sheetPr>
  <dimension ref="A1:AJ11"/>
  <sheetViews>
    <sheetView showGridLines="0" workbookViewId="0"/>
  </sheetViews>
  <sheetFormatPr defaultRowHeight="14.4" x14ac:dyDescent="0.3"/>
  <cols>
    <col min="1" max="1" width="51.3320312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672</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55</v>
      </c>
      <c r="F7" s="30" t="s">
        <v>348</v>
      </c>
      <c r="G7" s="30" t="s">
        <v>232</v>
      </c>
      <c r="H7" s="30" t="s">
        <v>277</v>
      </c>
      <c r="I7" s="30" t="s">
        <v>56</v>
      </c>
      <c r="J7" s="30" t="s">
        <v>200</v>
      </c>
      <c r="K7" s="30" t="s">
        <v>59</v>
      </c>
      <c r="L7" s="30" t="s">
        <v>60</v>
      </c>
      <c r="M7" s="30" t="s">
        <v>61</v>
      </c>
      <c r="N7" s="30" t="s">
        <v>349</v>
      </c>
      <c r="O7" s="30" t="s">
        <v>63</v>
      </c>
      <c r="P7" s="30" t="s">
        <v>64</v>
      </c>
      <c r="Q7" s="30" t="s">
        <v>23</v>
      </c>
      <c r="R7" s="30" t="s">
        <v>66</v>
      </c>
      <c r="S7" s="30" t="s">
        <v>67</v>
      </c>
      <c r="T7" s="30" t="s">
        <v>37</v>
      </c>
      <c r="U7" s="30" t="s">
        <v>445</v>
      </c>
      <c r="V7" s="30" t="s">
        <v>69</v>
      </c>
      <c r="W7" s="30" t="s">
        <v>70</v>
      </c>
      <c r="X7" s="30" t="s">
        <v>71</v>
      </c>
      <c r="Y7" s="30" t="s">
        <v>207</v>
      </c>
      <c r="Z7" s="30" t="s">
        <v>179</v>
      </c>
      <c r="AA7" s="30" t="s">
        <v>38</v>
      </c>
      <c r="AB7" s="30" t="s">
        <v>73</v>
      </c>
      <c r="AC7" s="30" t="s">
        <v>74</v>
      </c>
      <c r="AD7" s="30" t="s">
        <v>65</v>
      </c>
      <c r="AE7" s="30" t="s">
        <v>242</v>
      </c>
      <c r="AF7" s="30" t="s">
        <v>278</v>
      </c>
      <c r="AG7" s="30" t="s">
        <v>212</v>
      </c>
      <c r="AH7" s="30" t="s">
        <v>80</v>
      </c>
      <c r="AI7" s="30" t="s">
        <v>160</v>
      </c>
      <c r="AJ7" s="30" t="s">
        <v>82</v>
      </c>
    </row>
    <row r="8" spans="1:36" ht="19.95" customHeight="1" x14ac:dyDescent="0.35">
      <c r="A8" s="25" t="s">
        <v>312</v>
      </c>
      <c r="B8" s="26" t="s">
        <v>361</v>
      </c>
      <c r="C8" s="26" t="s">
        <v>294</v>
      </c>
      <c r="D8" s="26" t="s">
        <v>154</v>
      </c>
      <c r="E8" s="26" t="s">
        <v>138</v>
      </c>
      <c r="F8" s="26" t="s">
        <v>91</v>
      </c>
      <c r="G8" s="26" t="s">
        <v>176</v>
      </c>
      <c r="H8" s="26" t="s">
        <v>137</v>
      </c>
      <c r="I8" s="26" t="s">
        <v>90</v>
      </c>
      <c r="J8" s="26" t="s">
        <v>34</v>
      </c>
      <c r="K8" s="26" t="s">
        <v>313</v>
      </c>
      <c r="L8" s="26" t="s">
        <v>237</v>
      </c>
      <c r="M8" s="26" t="s">
        <v>84</v>
      </c>
      <c r="N8" s="26" t="s">
        <v>46</v>
      </c>
      <c r="O8" s="26" t="s">
        <v>88</v>
      </c>
      <c r="P8" s="26" t="s">
        <v>127</v>
      </c>
      <c r="Q8" s="26" t="s">
        <v>491</v>
      </c>
      <c r="R8" s="26" t="s">
        <v>140</v>
      </c>
      <c r="S8" s="26" t="s">
        <v>176</v>
      </c>
      <c r="T8" s="26" t="s">
        <v>86</v>
      </c>
      <c r="U8" s="26" t="s">
        <v>71</v>
      </c>
      <c r="V8" s="26" t="s">
        <v>85</v>
      </c>
      <c r="W8" s="26" t="s">
        <v>258</v>
      </c>
      <c r="X8" s="26" t="s">
        <v>161</v>
      </c>
      <c r="Y8" s="26" t="s">
        <v>44</v>
      </c>
      <c r="Z8" s="26" t="s">
        <v>161</v>
      </c>
      <c r="AA8" s="26" t="s">
        <v>39</v>
      </c>
      <c r="AB8" s="26" t="s">
        <v>100</v>
      </c>
      <c r="AC8" s="26" t="s">
        <v>141</v>
      </c>
      <c r="AD8" s="26" t="s">
        <v>132</v>
      </c>
      <c r="AE8" s="26" t="s">
        <v>98</v>
      </c>
      <c r="AF8" s="26" t="s">
        <v>491</v>
      </c>
      <c r="AG8" s="26" t="s">
        <v>323</v>
      </c>
      <c r="AH8" s="26" t="s">
        <v>92</v>
      </c>
      <c r="AI8" s="26" t="s">
        <v>97</v>
      </c>
      <c r="AJ8" s="26" t="s">
        <v>444</v>
      </c>
    </row>
    <row r="9" spans="1:36" ht="19.95" customHeight="1" x14ac:dyDescent="0.35">
      <c r="A9" s="27" t="s">
        <v>314</v>
      </c>
      <c r="B9" s="30" t="s">
        <v>123</v>
      </c>
      <c r="C9" s="30" t="s">
        <v>371</v>
      </c>
      <c r="D9" s="30" t="s">
        <v>114</v>
      </c>
      <c r="E9" s="30" t="s">
        <v>142</v>
      </c>
      <c r="F9" s="30" t="s">
        <v>107</v>
      </c>
      <c r="G9" s="30" t="s">
        <v>124</v>
      </c>
      <c r="H9" s="30" t="s">
        <v>114</v>
      </c>
      <c r="I9" s="30" t="s">
        <v>423</v>
      </c>
      <c r="J9" s="30" t="s">
        <v>117</v>
      </c>
      <c r="K9" s="30" t="s">
        <v>114</v>
      </c>
      <c r="L9" s="30" t="s">
        <v>143</v>
      </c>
      <c r="M9" s="30" t="s">
        <v>117</v>
      </c>
      <c r="N9" s="30" t="s">
        <v>114</v>
      </c>
      <c r="O9" s="30" t="s">
        <v>119</v>
      </c>
      <c r="P9" s="30" t="s">
        <v>107</v>
      </c>
      <c r="Q9" s="30" t="s">
        <v>152</v>
      </c>
      <c r="R9" s="30" t="s">
        <v>183</v>
      </c>
      <c r="S9" s="30" t="s">
        <v>172</v>
      </c>
      <c r="T9" s="30" t="s">
        <v>151</v>
      </c>
      <c r="U9" s="30" t="s">
        <v>167</v>
      </c>
      <c r="V9" s="30" t="s">
        <v>182</v>
      </c>
      <c r="W9" s="30" t="s">
        <v>147</v>
      </c>
      <c r="X9" s="30" t="s">
        <v>117</v>
      </c>
      <c r="Y9" s="30" t="s">
        <v>121</v>
      </c>
      <c r="Z9" s="30" t="s">
        <v>416</v>
      </c>
      <c r="AA9" s="30" t="s">
        <v>267</v>
      </c>
      <c r="AB9" s="30" t="s">
        <v>118</v>
      </c>
      <c r="AC9" s="30" t="s">
        <v>371</v>
      </c>
      <c r="AD9" s="30" t="s">
        <v>236</v>
      </c>
      <c r="AE9" s="30" t="s">
        <v>168</v>
      </c>
      <c r="AF9" s="30" t="s">
        <v>171</v>
      </c>
      <c r="AG9" s="30" t="s">
        <v>125</v>
      </c>
      <c r="AH9" s="30" t="s">
        <v>113</v>
      </c>
      <c r="AI9" s="30" t="s">
        <v>168</v>
      </c>
      <c r="AJ9" s="30" t="s">
        <v>167</v>
      </c>
    </row>
    <row r="10" spans="1:36" ht="19.95" customHeight="1" x14ac:dyDescent="0.35">
      <c r="A10" s="25" t="s">
        <v>279</v>
      </c>
      <c r="B10" s="26" t="s">
        <v>567</v>
      </c>
      <c r="C10" s="26" t="s">
        <v>459</v>
      </c>
      <c r="D10" s="26" t="s">
        <v>468</v>
      </c>
      <c r="E10" s="26" t="s">
        <v>56</v>
      </c>
      <c r="F10" s="26" t="s">
        <v>294</v>
      </c>
      <c r="G10" s="26" t="s">
        <v>442</v>
      </c>
      <c r="H10" s="26" t="s">
        <v>385</v>
      </c>
      <c r="I10" s="26" t="s">
        <v>392</v>
      </c>
      <c r="J10" s="26" t="s">
        <v>419</v>
      </c>
      <c r="K10" s="26" t="s">
        <v>320</v>
      </c>
      <c r="L10" s="26" t="s">
        <v>294</v>
      </c>
      <c r="M10" s="26" t="s">
        <v>393</v>
      </c>
      <c r="N10" s="26" t="s">
        <v>297</v>
      </c>
      <c r="O10" s="26" t="s">
        <v>83</v>
      </c>
      <c r="P10" s="26" t="s">
        <v>457</v>
      </c>
      <c r="Q10" s="26" t="s">
        <v>392</v>
      </c>
      <c r="R10" s="26" t="s">
        <v>486</v>
      </c>
      <c r="S10" s="26" t="s">
        <v>35</v>
      </c>
      <c r="T10" s="26" t="s">
        <v>184</v>
      </c>
      <c r="U10" s="26" t="s">
        <v>384</v>
      </c>
      <c r="V10" s="26" t="s">
        <v>158</v>
      </c>
      <c r="W10" s="26" t="s">
        <v>140</v>
      </c>
      <c r="X10" s="26" t="s">
        <v>81</v>
      </c>
      <c r="Y10" s="26" t="s">
        <v>81</v>
      </c>
      <c r="Z10" s="26" t="s">
        <v>135</v>
      </c>
      <c r="AA10" s="26" t="s">
        <v>207</v>
      </c>
      <c r="AB10" s="26" t="s">
        <v>246</v>
      </c>
      <c r="AC10" s="26" t="s">
        <v>568</v>
      </c>
      <c r="AD10" s="26" t="s">
        <v>34</v>
      </c>
      <c r="AE10" s="26" t="s">
        <v>159</v>
      </c>
      <c r="AF10" s="26" t="s">
        <v>569</v>
      </c>
      <c r="AG10" s="26" t="s">
        <v>570</v>
      </c>
      <c r="AH10" s="26" t="s">
        <v>294</v>
      </c>
      <c r="AI10" s="26" t="s">
        <v>72</v>
      </c>
      <c r="AJ10" s="26" t="s">
        <v>43</v>
      </c>
    </row>
    <row r="11" spans="1:36" ht="19.95" customHeight="1" x14ac:dyDescent="0.35">
      <c r="A11" s="27" t="s">
        <v>299</v>
      </c>
      <c r="B11" s="30" t="s">
        <v>439</v>
      </c>
      <c r="C11" s="30" t="s">
        <v>367</v>
      </c>
      <c r="D11" s="30" t="s">
        <v>337</v>
      </c>
      <c r="E11" s="30" t="s">
        <v>440</v>
      </c>
      <c r="F11" s="30" t="s">
        <v>262</v>
      </c>
      <c r="G11" s="30" t="s">
        <v>334</v>
      </c>
      <c r="H11" s="30" t="s">
        <v>337</v>
      </c>
      <c r="I11" s="30" t="s">
        <v>150</v>
      </c>
      <c r="J11" s="30" t="s">
        <v>382</v>
      </c>
      <c r="K11" s="30" t="s">
        <v>337</v>
      </c>
      <c r="L11" s="30" t="s">
        <v>240</v>
      </c>
      <c r="M11" s="30" t="s">
        <v>382</v>
      </c>
      <c r="N11" s="30" t="s">
        <v>337</v>
      </c>
      <c r="O11" s="30" t="s">
        <v>335</v>
      </c>
      <c r="P11" s="30" t="s">
        <v>262</v>
      </c>
      <c r="Q11" s="30" t="s">
        <v>402</v>
      </c>
      <c r="R11" s="30" t="s">
        <v>438</v>
      </c>
      <c r="S11" s="30" t="s">
        <v>381</v>
      </c>
      <c r="T11" s="30" t="s">
        <v>399</v>
      </c>
      <c r="U11" s="30" t="s">
        <v>336</v>
      </c>
      <c r="V11" s="30" t="s">
        <v>191</v>
      </c>
      <c r="W11" s="30" t="s">
        <v>310</v>
      </c>
      <c r="X11" s="30" t="s">
        <v>382</v>
      </c>
      <c r="Y11" s="30" t="s">
        <v>303</v>
      </c>
      <c r="Z11" s="30" t="s">
        <v>245</v>
      </c>
      <c r="AA11" s="30" t="s">
        <v>111</v>
      </c>
      <c r="AB11" s="30" t="s">
        <v>306</v>
      </c>
      <c r="AC11" s="30" t="s">
        <v>367</v>
      </c>
      <c r="AD11" s="30" t="s">
        <v>383</v>
      </c>
      <c r="AE11" s="30" t="s">
        <v>224</v>
      </c>
      <c r="AF11" s="30" t="s">
        <v>333</v>
      </c>
      <c r="AG11" s="30" t="s">
        <v>235</v>
      </c>
      <c r="AH11" s="30" t="s">
        <v>429</v>
      </c>
      <c r="AI11" s="30" t="s">
        <v>224</v>
      </c>
      <c r="AJ11" s="30" t="s">
        <v>336</v>
      </c>
    </row>
  </sheetData>
  <sheetProtection algorithmName="SHA-512" hashValue="TTvXnMsyf8wHlXHVM9wACwidXKPoV7XJcZiP9KZpDIl14rqvk9w22yhN0K1gyxHiOttrNxsGFzr+ZcAITWyYTg==" saltValue="yWjuHq8zAQsgN6aO3egfZ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pageSetUpPr fitToPage="1"/>
  </sheetPr>
  <dimension ref="A1:AJ11"/>
  <sheetViews>
    <sheetView showGridLines="0" workbookViewId="0"/>
  </sheetViews>
  <sheetFormatPr defaultRowHeight="14.4" x14ac:dyDescent="0.3"/>
  <cols>
    <col min="1" max="1" width="52.4414062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81.599999999999994" customHeight="1" x14ac:dyDescent="0.4">
      <c r="A3" s="103" t="s">
        <v>671</v>
      </c>
      <c r="B3" s="103"/>
      <c r="C3" s="103"/>
      <c r="D3" s="103"/>
      <c r="E3" s="11"/>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275</v>
      </c>
      <c r="E7" s="30" t="s">
        <v>55</v>
      </c>
      <c r="F7" s="30" t="s">
        <v>56</v>
      </c>
      <c r="G7" s="30" t="s">
        <v>21</v>
      </c>
      <c r="H7" s="30" t="s">
        <v>198</v>
      </c>
      <c r="I7" s="30" t="s">
        <v>56</v>
      </c>
      <c r="J7" s="30" t="s">
        <v>200</v>
      </c>
      <c r="K7" s="30" t="s">
        <v>59</v>
      </c>
      <c r="L7" s="30" t="s">
        <v>60</v>
      </c>
      <c r="M7" s="30" t="s">
        <v>61</v>
      </c>
      <c r="N7" s="30" t="s">
        <v>62</v>
      </c>
      <c r="O7" s="30" t="s">
        <v>63</v>
      </c>
      <c r="P7" s="30" t="s">
        <v>64</v>
      </c>
      <c r="Q7" s="30" t="s">
        <v>65</v>
      </c>
      <c r="R7" s="30" t="s">
        <v>66</v>
      </c>
      <c r="S7" s="30" t="s">
        <v>67</v>
      </c>
      <c r="T7" s="30" t="s">
        <v>37</v>
      </c>
      <c r="U7" s="30" t="s">
        <v>68</v>
      </c>
      <c r="V7" s="30" t="s">
        <v>69</v>
      </c>
      <c r="W7" s="30" t="s">
        <v>184</v>
      </c>
      <c r="X7" s="30" t="s">
        <v>39</v>
      </c>
      <c r="Y7" s="30" t="s">
        <v>207</v>
      </c>
      <c r="Z7" s="30" t="s">
        <v>72</v>
      </c>
      <c r="AA7" s="30" t="s">
        <v>38</v>
      </c>
      <c r="AB7" s="30" t="s">
        <v>73</v>
      </c>
      <c r="AC7" s="30" t="s">
        <v>74</v>
      </c>
      <c r="AD7" s="30" t="s">
        <v>65</v>
      </c>
      <c r="AE7" s="30" t="s">
        <v>210</v>
      </c>
      <c r="AF7" s="30" t="s">
        <v>278</v>
      </c>
      <c r="AG7" s="30" t="s">
        <v>212</v>
      </c>
      <c r="AH7" s="30" t="s">
        <v>80</v>
      </c>
      <c r="AI7" s="30" t="s">
        <v>160</v>
      </c>
      <c r="AJ7" s="30" t="s">
        <v>25</v>
      </c>
    </row>
    <row r="8" spans="1:36" ht="19.95" customHeight="1" x14ac:dyDescent="0.35">
      <c r="A8" s="25" t="s">
        <v>312</v>
      </c>
      <c r="B8" s="26" t="s">
        <v>398</v>
      </c>
      <c r="C8" s="26" t="s">
        <v>32</v>
      </c>
      <c r="D8" s="26" t="s">
        <v>238</v>
      </c>
      <c r="E8" s="26" t="s">
        <v>86</v>
      </c>
      <c r="F8" s="26" t="s">
        <v>218</v>
      </c>
      <c r="G8" s="26" t="s">
        <v>137</v>
      </c>
      <c r="H8" s="26" t="s">
        <v>128</v>
      </c>
      <c r="I8" s="26" t="s">
        <v>178</v>
      </c>
      <c r="J8" s="26" t="s">
        <v>70</v>
      </c>
      <c r="K8" s="26" t="s">
        <v>129</v>
      </c>
      <c r="L8" s="26" t="s">
        <v>92</v>
      </c>
      <c r="M8" s="26" t="s">
        <v>343</v>
      </c>
      <c r="N8" s="26" t="s">
        <v>42</v>
      </c>
      <c r="O8" s="26" t="s">
        <v>73</v>
      </c>
      <c r="P8" s="26" t="s">
        <v>88</v>
      </c>
      <c r="Q8" s="26" t="s">
        <v>91</v>
      </c>
      <c r="R8" s="26" t="s">
        <v>181</v>
      </c>
      <c r="S8" s="26" t="s">
        <v>95</v>
      </c>
      <c r="T8" s="26" t="s">
        <v>175</v>
      </c>
      <c r="U8" s="26" t="s">
        <v>161</v>
      </c>
      <c r="V8" s="26" t="s">
        <v>128</v>
      </c>
      <c r="W8" s="26" t="s">
        <v>44</v>
      </c>
      <c r="X8" s="26" t="s">
        <v>98</v>
      </c>
      <c r="Y8" s="26" t="s">
        <v>97</v>
      </c>
      <c r="Z8" s="26" t="s">
        <v>99</v>
      </c>
      <c r="AA8" s="26" t="s">
        <v>135</v>
      </c>
      <c r="AB8" s="26" t="s">
        <v>99</v>
      </c>
      <c r="AC8" s="26" t="s">
        <v>318</v>
      </c>
      <c r="AD8" s="26" t="s">
        <v>158</v>
      </c>
      <c r="AE8" s="26" t="s">
        <v>161</v>
      </c>
      <c r="AF8" s="26" t="s">
        <v>77</v>
      </c>
      <c r="AG8" s="26" t="s">
        <v>323</v>
      </c>
      <c r="AH8" s="26" t="s">
        <v>138</v>
      </c>
      <c r="AI8" s="26" t="s">
        <v>97</v>
      </c>
      <c r="AJ8" s="26" t="s">
        <v>188</v>
      </c>
    </row>
    <row r="9" spans="1:36" ht="19.95" customHeight="1" x14ac:dyDescent="0.35">
      <c r="A9" s="27" t="s">
        <v>314</v>
      </c>
      <c r="B9" s="30" t="s">
        <v>107</v>
      </c>
      <c r="C9" s="30" t="s">
        <v>119</v>
      </c>
      <c r="D9" s="30" t="s">
        <v>168</v>
      </c>
      <c r="E9" s="30" t="s">
        <v>114</v>
      </c>
      <c r="F9" s="30" t="s">
        <v>143</v>
      </c>
      <c r="G9" s="30" t="s">
        <v>167</v>
      </c>
      <c r="H9" s="30" t="s">
        <v>144</v>
      </c>
      <c r="I9" s="30" t="s">
        <v>113</v>
      </c>
      <c r="J9" s="30" t="s">
        <v>107</v>
      </c>
      <c r="K9" s="30" t="s">
        <v>107</v>
      </c>
      <c r="L9" s="30" t="s">
        <v>107</v>
      </c>
      <c r="M9" s="30" t="s">
        <v>113</v>
      </c>
      <c r="N9" s="30" t="s">
        <v>142</v>
      </c>
      <c r="O9" s="30" t="s">
        <v>142</v>
      </c>
      <c r="P9" s="30" t="s">
        <v>124</v>
      </c>
      <c r="Q9" s="30" t="s">
        <v>123</v>
      </c>
      <c r="R9" s="30" t="s">
        <v>111</v>
      </c>
      <c r="S9" s="30" t="s">
        <v>145</v>
      </c>
      <c r="T9" s="30" t="s">
        <v>143</v>
      </c>
      <c r="U9" s="30" t="s">
        <v>225</v>
      </c>
      <c r="V9" s="30" t="s">
        <v>106</v>
      </c>
      <c r="W9" s="30" t="s">
        <v>149</v>
      </c>
      <c r="X9" s="30" t="s">
        <v>109</v>
      </c>
      <c r="Y9" s="30" t="s">
        <v>171</v>
      </c>
      <c r="Z9" s="30" t="s">
        <v>106</v>
      </c>
      <c r="AA9" s="30" t="s">
        <v>168</v>
      </c>
      <c r="AB9" s="30" t="s">
        <v>121</v>
      </c>
      <c r="AC9" s="30" t="s">
        <v>152</v>
      </c>
      <c r="AD9" s="30" t="s">
        <v>183</v>
      </c>
      <c r="AE9" s="30" t="s">
        <v>109</v>
      </c>
      <c r="AF9" s="30" t="s">
        <v>226</v>
      </c>
      <c r="AG9" s="30" t="s">
        <v>125</v>
      </c>
      <c r="AH9" s="30" t="s">
        <v>108</v>
      </c>
      <c r="AI9" s="30" t="s">
        <v>124</v>
      </c>
      <c r="AJ9" s="30" t="s">
        <v>166</v>
      </c>
    </row>
    <row r="10" spans="1:36" ht="19.95" customHeight="1" x14ac:dyDescent="0.35">
      <c r="A10" s="25" t="s">
        <v>279</v>
      </c>
      <c r="B10" s="26" t="s">
        <v>571</v>
      </c>
      <c r="C10" s="26" t="s">
        <v>79</v>
      </c>
      <c r="D10" s="26" t="s">
        <v>295</v>
      </c>
      <c r="E10" s="26" t="s">
        <v>572</v>
      </c>
      <c r="F10" s="26" t="s">
        <v>318</v>
      </c>
      <c r="G10" s="26" t="s">
        <v>368</v>
      </c>
      <c r="H10" s="26" t="s">
        <v>393</v>
      </c>
      <c r="I10" s="26" t="s">
        <v>353</v>
      </c>
      <c r="J10" s="26" t="s">
        <v>573</v>
      </c>
      <c r="K10" s="26" t="s">
        <v>448</v>
      </c>
      <c r="L10" s="26" t="s">
        <v>574</v>
      </c>
      <c r="M10" s="26" t="s">
        <v>354</v>
      </c>
      <c r="N10" s="26" t="s">
        <v>486</v>
      </c>
      <c r="O10" s="26" t="s">
        <v>247</v>
      </c>
      <c r="P10" s="26" t="s">
        <v>290</v>
      </c>
      <c r="Q10" s="26" t="s">
        <v>325</v>
      </c>
      <c r="R10" s="26" t="s">
        <v>483</v>
      </c>
      <c r="S10" s="26" t="s">
        <v>286</v>
      </c>
      <c r="T10" s="26" t="s">
        <v>326</v>
      </c>
      <c r="U10" s="26" t="s">
        <v>181</v>
      </c>
      <c r="V10" s="26" t="s">
        <v>132</v>
      </c>
      <c r="W10" s="26" t="s">
        <v>70</v>
      </c>
      <c r="X10" s="26" t="s">
        <v>40</v>
      </c>
      <c r="Y10" s="26" t="s">
        <v>160</v>
      </c>
      <c r="Z10" s="26" t="s">
        <v>180</v>
      </c>
      <c r="AA10" s="26" t="s">
        <v>246</v>
      </c>
      <c r="AB10" s="26" t="s">
        <v>186</v>
      </c>
      <c r="AC10" s="26" t="s">
        <v>291</v>
      </c>
      <c r="AD10" s="26" t="s">
        <v>370</v>
      </c>
      <c r="AE10" s="26" t="s">
        <v>71</v>
      </c>
      <c r="AF10" s="26" t="s">
        <v>575</v>
      </c>
      <c r="AG10" s="26" t="s">
        <v>570</v>
      </c>
      <c r="AH10" s="26" t="s">
        <v>63</v>
      </c>
      <c r="AI10" s="26" t="s">
        <v>72</v>
      </c>
      <c r="AJ10" s="26" t="s">
        <v>490</v>
      </c>
    </row>
    <row r="11" spans="1:36" ht="19.95" customHeight="1" x14ac:dyDescent="0.35">
      <c r="A11" s="27" t="s">
        <v>299</v>
      </c>
      <c r="B11" s="30" t="s">
        <v>262</v>
      </c>
      <c r="C11" s="30" t="s">
        <v>335</v>
      </c>
      <c r="D11" s="30" t="s">
        <v>224</v>
      </c>
      <c r="E11" s="30" t="s">
        <v>337</v>
      </c>
      <c r="F11" s="30" t="s">
        <v>240</v>
      </c>
      <c r="G11" s="30" t="s">
        <v>336</v>
      </c>
      <c r="H11" s="30" t="s">
        <v>309</v>
      </c>
      <c r="I11" s="30" t="s">
        <v>429</v>
      </c>
      <c r="J11" s="30" t="s">
        <v>262</v>
      </c>
      <c r="K11" s="30" t="s">
        <v>262</v>
      </c>
      <c r="L11" s="30" t="s">
        <v>262</v>
      </c>
      <c r="M11" s="30" t="s">
        <v>429</v>
      </c>
      <c r="N11" s="30" t="s">
        <v>440</v>
      </c>
      <c r="O11" s="30" t="s">
        <v>440</v>
      </c>
      <c r="P11" s="30" t="s">
        <v>334</v>
      </c>
      <c r="Q11" s="30" t="s">
        <v>439</v>
      </c>
      <c r="R11" s="30" t="s">
        <v>267</v>
      </c>
      <c r="S11" s="30" t="s">
        <v>301</v>
      </c>
      <c r="T11" s="30" t="s">
        <v>240</v>
      </c>
      <c r="U11" s="30" t="s">
        <v>304</v>
      </c>
      <c r="V11" s="30" t="s">
        <v>332</v>
      </c>
      <c r="W11" s="30" t="s">
        <v>307</v>
      </c>
      <c r="X11" s="30" t="s">
        <v>169</v>
      </c>
      <c r="Y11" s="30" t="s">
        <v>333</v>
      </c>
      <c r="Z11" s="30" t="s">
        <v>332</v>
      </c>
      <c r="AA11" s="30" t="s">
        <v>224</v>
      </c>
      <c r="AB11" s="30" t="s">
        <v>303</v>
      </c>
      <c r="AC11" s="30" t="s">
        <v>402</v>
      </c>
      <c r="AD11" s="30" t="s">
        <v>438</v>
      </c>
      <c r="AE11" s="30" t="s">
        <v>169</v>
      </c>
      <c r="AF11" s="30" t="s">
        <v>302</v>
      </c>
      <c r="AG11" s="30" t="s">
        <v>235</v>
      </c>
      <c r="AH11" s="30" t="s">
        <v>441</v>
      </c>
      <c r="AI11" s="30" t="s">
        <v>334</v>
      </c>
      <c r="AJ11" s="30" t="s">
        <v>300</v>
      </c>
    </row>
  </sheetData>
  <sheetProtection algorithmName="SHA-512" hashValue="Wu1FaXCUrDZdwHJv3+bXMnPz9irH/PpkR7oiUFcMYiYPkxNAykXmX7wlQVuyI6YyvcZd9kcqk7jzh4K+1NFBNg==" saltValue="f8KqNSz1DruvAW4ntd7zIg==" spinCount="100000" sheet="1" objects="1" scenarios="1"/>
  <mergeCells count="9">
    <mergeCell ref="R4:AB4"/>
    <mergeCell ref="AC4:AF4"/>
    <mergeCell ref="AG4:AJ4"/>
    <mergeCell ref="A3:D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AJ11"/>
  <sheetViews>
    <sheetView showGridLines="0" workbookViewId="0"/>
  </sheetViews>
  <sheetFormatPr defaultRowHeight="14.4" x14ac:dyDescent="0.3"/>
  <cols>
    <col min="1" max="1" width="51.664062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670</v>
      </c>
      <c r="B3" s="103"/>
      <c r="C3" s="103"/>
      <c r="D3" s="103"/>
      <c r="E3" s="11"/>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53</v>
      </c>
      <c r="D7" s="30" t="s">
        <v>54</v>
      </c>
      <c r="E7" s="30" t="s">
        <v>55</v>
      </c>
      <c r="F7" s="30" t="s">
        <v>348</v>
      </c>
      <c r="G7" s="30" t="s">
        <v>21</v>
      </c>
      <c r="H7" s="30" t="s">
        <v>277</v>
      </c>
      <c r="I7" s="30" t="s">
        <v>56</v>
      </c>
      <c r="J7" s="30" t="s">
        <v>58</v>
      </c>
      <c r="K7" s="30" t="s">
        <v>59</v>
      </c>
      <c r="L7" s="30" t="s">
        <v>60</v>
      </c>
      <c r="M7" s="30" t="s">
        <v>61</v>
      </c>
      <c r="N7" s="30" t="s">
        <v>62</v>
      </c>
      <c r="O7" s="30" t="s">
        <v>63</v>
      </c>
      <c r="P7" s="30" t="s">
        <v>64</v>
      </c>
      <c r="Q7" s="30" t="s">
        <v>65</v>
      </c>
      <c r="R7" s="30" t="s">
        <v>66</v>
      </c>
      <c r="S7" s="30" t="s">
        <v>67</v>
      </c>
      <c r="T7" s="30" t="s">
        <v>37</v>
      </c>
      <c r="U7" s="30" t="s">
        <v>68</v>
      </c>
      <c r="V7" s="30" t="s">
        <v>69</v>
      </c>
      <c r="W7" s="30" t="s">
        <v>184</v>
      </c>
      <c r="X7" s="30" t="s">
        <v>71</v>
      </c>
      <c r="Y7" s="30" t="s">
        <v>207</v>
      </c>
      <c r="Z7" s="30" t="s">
        <v>179</v>
      </c>
      <c r="AA7" s="30" t="s">
        <v>38</v>
      </c>
      <c r="AB7" s="30" t="s">
        <v>73</v>
      </c>
      <c r="AC7" s="30" t="s">
        <v>74</v>
      </c>
      <c r="AD7" s="30" t="s">
        <v>65</v>
      </c>
      <c r="AE7" s="30" t="s">
        <v>210</v>
      </c>
      <c r="AF7" s="30" t="s">
        <v>278</v>
      </c>
      <c r="AG7" s="30" t="s">
        <v>212</v>
      </c>
      <c r="AH7" s="30" t="s">
        <v>206</v>
      </c>
      <c r="AI7" s="30" t="s">
        <v>160</v>
      </c>
      <c r="AJ7" s="30" t="s">
        <v>25</v>
      </c>
    </row>
    <row r="8" spans="1:36" ht="19.95" customHeight="1" x14ac:dyDescent="0.35">
      <c r="A8" s="25" t="s">
        <v>312</v>
      </c>
      <c r="B8" s="26" t="s">
        <v>219</v>
      </c>
      <c r="C8" s="26" t="s">
        <v>165</v>
      </c>
      <c r="D8" s="26" t="s">
        <v>126</v>
      </c>
      <c r="E8" s="26" t="s">
        <v>397</v>
      </c>
      <c r="F8" s="26" t="s">
        <v>175</v>
      </c>
      <c r="G8" s="26" t="s">
        <v>95</v>
      </c>
      <c r="H8" s="26" t="s">
        <v>159</v>
      </c>
      <c r="I8" s="26" t="s">
        <v>96</v>
      </c>
      <c r="J8" s="26" t="s">
        <v>248</v>
      </c>
      <c r="K8" s="26" t="s">
        <v>92</v>
      </c>
      <c r="L8" s="26" t="s">
        <v>133</v>
      </c>
      <c r="M8" s="26" t="s">
        <v>92</v>
      </c>
      <c r="N8" s="26" t="s">
        <v>94</v>
      </c>
      <c r="O8" s="26" t="s">
        <v>163</v>
      </c>
      <c r="P8" s="26" t="s">
        <v>178</v>
      </c>
      <c r="Q8" s="26" t="s">
        <v>243</v>
      </c>
      <c r="R8" s="26" t="s">
        <v>165</v>
      </c>
      <c r="S8" s="26" t="s">
        <v>128</v>
      </c>
      <c r="T8" s="26" t="s">
        <v>136</v>
      </c>
      <c r="U8" s="26" t="s">
        <v>137</v>
      </c>
      <c r="V8" s="26" t="s">
        <v>176</v>
      </c>
      <c r="W8" s="26" t="s">
        <v>208</v>
      </c>
      <c r="X8" s="26" t="s">
        <v>99</v>
      </c>
      <c r="Y8" s="26" t="s">
        <v>161</v>
      </c>
      <c r="Z8" s="26" t="s">
        <v>161</v>
      </c>
      <c r="AA8" s="26" t="s">
        <v>44</v>
      </c>
      <c r="AB8" s="26" t="s">
        <v>180</v>
      </c>
      <c r="AC8" s="26" t="s">
        <v>412</v>
      </c>
      <c r="AD8" s="26" t="s">
        <v>72</v>
      </c>
      <c r="AE8" s="26" t="s">
        <v>136</v>
      </c>
      <c r="AF8" s="26" t="s">
        <v>177</v>
      </c>
      <c r="AG8" s="26" t="s">
        <v>215</v>
      </c>
      <c r="AH8" s="26" t="s">
        <v>242</v>
      </c>
      <c r="AI8" s="26" t="s">
        <v>97</v>
      </c>
      <c r="AJ8" s="26" t="s">
        <v>156</v>
      </c>
    </row>
    <row r="9" spans="1:36" ht="19.95" customHeight="1" x14ac:dyDescent="0.35">
      <c r="A9" s="27" t="s">
        <v>314</v>
      </c>
      <c r="B9" s="30" t="s">
        <v>109</v>
      </c>
      <c r="C9" s="30" t="s">
        <v>168</v>
      </c>
      <c r="D9" s="30" t="s">
        <v>106</v>
      </c>
      <c r="E9" s="30" t="s">
        <v>236</v>
      </c>
      <c r="F9" s="30" t="s">
        <v>109</v>
      </c>
      <c r="G9" s="30" t="s">
        <v>118</v>
      </c>
      <c r="H9" s="30" t="s">
        <v>172</v>
      </c>
      <c r="I9" s="30" t="s">
        <v>122</v>
      </c>
      <c r="J9" s="30" t="s">
        <v>117</v>
      </c>
      <c r="K9" s="30" t="s">
        <v>172</v>
      </c>
      <c r="L9" s="30" t="s">
        <v>107</v>
      </c>
      <c r="M9" s="30" t="s">
        <v>123</v>
      </c>
      <c r="N9" s="30" t="s">
        <v>171</v>
      </c>
      <c r="O9" s="30" t="s">
        <v>106</v>
      </c>
      <c r="P9" s="30" t="s">
        <v>114</v>
      </c>
      <c r="Q9" s="30" t="s">
        <v>107</v>
      </c>
      <c r="R9" s="30" t="s">
        <v>222</v>
      </c>
      <c r="S9" s="30" t="s">
        <v>118</v>
      </c>
      <c r="T9" s="30" t="s">
        <v>166</v>
      </c>
      <c r="U9" s="30" t="s">
        <v>119</v>
      </c>
      <c r="V9" s="30" t="s">
        <v>183</v>
      </c>
      <c r="W9" s="30" t="s">
        <v>122</v>
      </c>
      <c r="X9" s="30" t="s">
        <v>171</v>
      </c>
      <c r="Y9" s="30" t="s">
        <v>146</v>
      </c>
      <c r="Z9" s="30" t="s">
        <v>346</v>
      </c>
      <c r="AA9" s="30" t="s">
        <v>148</v>
      </c>
      <c r="AB9" s="30" t="s">
        <v>106</v>
      </c>
      <c r="AC9" s="30" t="s">
        <v>143</v>
      </c>
      <c r="AD9" s="30" t="s">
        <v>166</v>
      </c>
      <c r="AE9" s="30" t="s">
        <v>223</v>
      </c>
      <c r="AF9" s="30" t="s">
        <v>171</v>
      </c>
      <c r="AG9" s="30" t="s">
        <v>112</v>
      </c>
      <c r="AH9" s="30" t="s">
        <v>172</v>
      </c>
      <c r="AI9" s="30" t="s">
        <v>172</v>
      </c>
      <c r="AJ9" s="30" t="s">
        <v>168</v>
      </c>
    </row>
    <row r="10" spans="1:36" ht="19.95" customHeight="1" x14ac:dyDescent="0.35">
      <c r="A10" s="25" t="s">
        <v>279</v>
      </c>
      <c r="B10" s="26" t="s">
        <v>540</v>
      </c>
      <c r="C10" s="26" t="s">
        <v>541</v>
      </c>
      <c r="D10" s="26" t="s">
        <v>59</v>
      </c>
      <c r="E10" s="26" t="s">
        <v>285</v>
      </c>
      <c r="F10" s="26" t="s">
        <v>233</v>
      </c>
      <c r="G10" s="26" t="s">
        <v>353</v>
      </c>
      <c r="H10" s="26" t="s">
        <v>483</v>
      </c>
      <c r="I10" s="26" t="s">
        <v>519</v>
      </c>
      <c r="J10" s="26" t="s">
        <v>542</v>
      </c>
      <c r="K10" s="26" t="s">
        <v>543</v>
      </c>
      <c r="L10" s="26" t="s">
        <v>378</v>
      </c>
      <c r="M10" s="26" t="s">
        <v>502</v>
      </c>
      <c r="N10" s="26" t="s">
        <v>202</v>
      </c>
      <c r="O10" s="26" t="s">
        <v>181</v>
      </c>
      <c r="P10" s="26" t="s">
        <v>427</v>
      </c>
      <c r="Q10" s="26" t="s">
        <v>318</v>
      </c>
      <c r="R10" s="26" t="s">
        <v>352</v>
      </c>
      <c r="S10" s="26" t="s">
        <v>322</v>
      </c>
      <c r="T10" s="26" t="s">
        <v>518</v>
      </c>
      <c r="U10" s="26" t="s">
        <v>509</v>
      </c>
      <c r="V10" s="26" t="s">
        <v>185</v>
      </c>
      <c r="W10" s="26" t="s">
        <v>313</v>
      </c>
      <c r="X10" s="26" t="s">
        <v>189</v>
      </c>
      <c r="Y10" s="26" t="s">
        <v>136</v>
      </c>
      <c r="Z10" s="26" t="s">
        <v>135</v>
      </c>
      <c r="AA10" s="26" t="s">
        <v>94</v>
      </c>
      <c r="AB10" s="26" t="s">
        <v>77</v>
      </c>
      <c r="AC10" s="26" t="s">
        <v>66</v>
      </c>
      <c r="AD10" s="26" t="s">
        <v>394</v>
      </c>
      <c r="AE10" s="26" t="s">
        <v>40</v>
      </c>
      <c r="AF10" s="26" t="s">
        <v>79</v>
      </c>
      <c r="AG10" s="26" t="s">
        <v>544</v>
      </c>
      <c r="AH10" s="26" t="s">
        <v>35</v>
      </c>
      <c r="AI10" s="26" t="s">
        <v>72</v>
      </c>
      <c r="AJ10" s="26" t="s">
        <v>529</v>
      </c>
    </row>
    <row r="11" spans="1:36" ht="19.95" customHeight="1" x14ac:dyDescent="0.35">
      <c r="A11" s="27" t="s">
        <v>299</v>
      </c>
      <c r="B11" s="30" t="s">
        <v>169</v>
      </c>
      <c r="C11" s="30" t="s">
        <v>224</v>
      </c>
      <c r="D11" s="30" t="s">
        <v>332</v>
      </c>
      <c r="E11" s="30" t="s">
        <v>383</v>
      </c>
      <c r="F11" s="30" t="s">
        <v>169</v>
      </c>
      <c r="G11" s="30" t="s">
        <v>306</v>
      </c>
      <c r="H11" s="30" t="s">
        <v>381</v>
      </c>
      <c r="I11" s="30" t="s">
        <v>256</v>
      </c>
      <c r="J11" s="30" t="s">
        <v>382</v>
      </c>
      <c r="K11" s="30" t="s">
        <v>381</v>
      </c>
      <c r="L11" s="30" t="s">
        <v>262</v>
      </c>
      <c r="M11" s="30" t="s">
        <v>439</v>
      </c>
      <c r="N11" s="30" t="s">
        <v>333</v>
      </c>
      <c r="O11" s="30" t="s">
        <v>332</v>
      </c>
      <c r="P11" s="30" t="s">
        <v>337</v>
      </c>
      <c r="Q11" s="30" t="s">
        <v>262</v>
      </c>
      <c r="R11" s="30" t="s">
        <v>406</v>
      </c>
      <c r="S11" s="30" t="s">
        <v>306</v>
      </c>
      <c r="T11" s="30" t="s">
        <v>300</v>
      </c>
      <c r="U11" s="30" t="s">
        <v>335</v>
      </c>
      <c r="V11" s="30" t="s">
        <v>438</v>
      </c>
      <c r="W11" s="30" t="s">
        <v>256</v>
      </c>
      <c r="X11" s="30" t="s">
        <v>333</v>
      </c>
      <c r="Y11" s="30" t="s">
        <v>366</v>
      </c>
      <c r="Z11" s="30" t="s">
        <v>339</v>
      </c>
      <c r="AA11" s="30" t="s">
        <v>308</v>
      </c>
      <c r="AB11" s="30" t="s">
        <v>332</v>
      </c>
      <c r="AC11" s="30" t="s">
        <v>240</v>
      </c>
      <c r="AD11" s="30" t="s">
        <v>300</v>
      </c>
      <c r="AE11" s="30" t="s">
        <v>404</v>
      </c>
      <c r="AF11" s="30" t="s">
        <v>333</v>
      </c>
      <c r="AG11" s="30" t="s">
        <v>479</v>
      </c>
      <c r="AH11" s="30" t="s">
        <v>381</v>
      </c>
      <c r="AI11" s="30" t="s">
        <v>381</v>
      </c>
      <c r="AJ11" s="30" t="s">
        <v>224</v>
      </c>
    </row>
  </sheetData>
  <sheetProtection algorithmName="SHA-512" hashValue="r6xy5IWj2aTRgg8JABtFowEZmEuJyVThWOcnTuzMNuBSh+ZqeB/FyvZ3QOB5TuAuwcLWZTe5ZwfCOYN/YJ1RFQ==" saltValue="UDY1Y1I18frTRVufTHkD8A==" spinCount="100000" sheet="1" objects="1" scenarios="1"/>
  <mergeCells count="9">
    <mergeCell ref="R4:AB4"/>
    <mergeCell ref="AC4:AF4"/>
    <mergeCell ref="AG4:AJ4"/>
    <mergeCell ref="A3:D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pageSetUpPr fitToPage="1"/>
  </sheetPr>
  <dimension ref="A1:AJ11"/>
  <sheetViews>
    <sheetView showGridLines="0" workbookViewId="0">
      <selection activeCell="A3" sqref="A3:E3"/>
    </sheetView>
  </sheetViews>
  <sheetFormatPr defaultRowHeight="14.4" x14ac:dyDescent="0.3"/>
  <cols>
    <col min="1" max="1" width="50.88671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669</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55</v>
      </c>
      <c r="F7" s="30" t="s">
        <v>56</v>
      </c>
      <c r="G7" s="30" t="s">
        <v>21</v>
      </c>
      <c r="H7" s="30" t="s">
        <v>277</v>
      </c>
      <c r="I7" s="30" t="s">
        <v>56</v>
      </c>
      <c r="J7" s="30" t="s">
        <v>200</v>
      </c>
      <c r="K7" s="30" t="s">
        <v>59</v>
      </c>
      <c r="L7" s="30" t="s">
        <v>60</v>
      </c>
      <c r="M7" s="30" t="s">
        <v>61</v>
      </c>
      <c r="N7" s="30" t="s">
        <v>62</v>
      </c>
      <c r="O7" s="30" t="s">
        <v>63</v>
      </c>
      <c r="P7" s="30" t="s">
        <v>64</v>
      </c>
      <c r="Q7" s="30" t="s">
        <v>65</v>
      </c>
      <c r="R7" s="30" t="s">
        <v>66</v>
      </c>
      <c r="S7" s="30" t="s">
        <v>67</v>
      </c>
      <c r="T7" s="30" t="s">
        <v>37</v>
      </c>
      <c r="U7" s="30" t="s">
        <v>445</v>
      </c>
      <c r="V7" s="30" t="s">
        <v>69</v>
      </c>
      <c r="W7" s="30" t="s">
        <v>70</v>
      </c>
      <c r="X7" s="30" t="s">
        <v>71</v>
      </c>
      <c r="Y7" s="30" t="s">
        <v>40</v>
      </c>
      <c r="Z7" s="30" t="s">
        <v>179</v>
      </c>
      <c r="AA7" s="30" t="s">
        <v>38</v>
      </c>
      <c r="AB7" s="30" t="s">
        <v>73</v>
      </c>
      <c r="AC7" s="30" t="s">
        <v>209</v>
      </c>
      <c r="AD7" s="30" t="s">
        <v>65</v>
      </c>
      <c r="AE7" s="30" t="s">
        <v>210</v>
      </c>
      <c r="AF7" s="30" t="s">
        <v>278</v>
      </c>
      <c r="AG7" s="30" t="s">
        <v>212</v>
      </c>
      <c r="AH7" s="30" t="s">
        <v>80</v>
      </c>
      <c r="AI7" s="30" t="s">
        <v>179</v>
      </c>
      <c r="AJ7" s="30" t="s">
        <v>82</v>
      </c>
    </row>
    <row r="8" spans="1:36" ht="19.95" customHeight="1" x14ac:dyDescent="0.35">
      <c r="A8" s="25" t="s">
        <v>312</v>
      </c>
      <c r="B8" s="26" t="s">
        <v>56</v>
      </c>
      <c r="C8" s="26" t="s">
        <v>395</v>
      </c>
      <c r="D8" s="26" t="s">
        <v>154</v>
      </c>
      <c r="E8" s="26" t="s">
        <v>92</v>
      </c>
      <c r="F8" s="26" t="s">
        <v>158</v>
      </c>
      <c r="G8" s="26" t="s">
        <v>186</v>
      </c>
      <c r="H8" s="26" t="s">
        <v>246</v>
      </c>
      <c r="I8" s="26" t="s">
        <v>243</v>
      </c>
      <c r="J8" s="26" t="s">
        <v>162</v>
      </c>
      <c r="K8" s="26" t="s">
        <v>185</v>
      </c>
      <c r="L8" s="26" t="s">
        <v>138</v>
      </c>
      <c r="M8" s="26" t="s">
        <v>187</v>
      </c>
      <c r="N8" s="26" t="s">
        <v>163</v>
      </c>
      <c r="O8" s="26" t="s">
        <v>73</v>
      </c>
      <c r="P8" s="26" t="s">
        <v>158</v>
      </c>
      <c r="Q8" s="26" t="s">
        <v>163</v>
      </c>
      <c r="R8" s="26" t="s">
        <v>413</v>
      </c>
      <c r="S8" s="26" t="s">
        <v>137</v>
      </c>
      <c r="T8" s="26" t="s">
        <v>210</v>
      </c>
      <c r="U8" s="26" t="s">
        <v>136</v>
      </c>
      <c r="V8" s="26" t="s">
        <v>128</v>
      </c>
      <c r="W8" s="26" t="s">
        <v>258</v>
      </c>
      <c r="X8" s="26" t="s">
        <v>100</v>
      </c>
      <c r="Y8" s="26" t="s">
        <v>99</v>
      </c>
      <c r="Z8" s="26" t="s">
        <v>100</v>
      </c>
      <c r="AA8" s="26" t="s">
        <v>258</v>
      </c>
      <c r="AB8" s="26" t="s">
        <v>41</v>
      </c>
      <c r="AC8" s="26" t="s">
        <v>389</v>
      </c>
      <c r="AD8" s="26" t="s">
        <v>175</v>
      </c>
      <c r="AE8" s="26" t="s">
        <v>135</v>
      </c>
      <c r="AF8" s="26" t="s">
        <v>92</v>
      </c>
      <c r="AG8" s="26" t="s">
        <v>90</v>
      </c>
      <c r="AH8" s="26" t="s">
        <v>50</v>
      </c>
      <c r="AI8" s="26" t="s">
        <v>97</v>
      </c>
      <c r="AJ8" s="26" t="s">
        <v>491</v>
      </c>
    </row>
    <row r="9" spans="1:36" ht="19.95" customHeight="1" x14ac:dyDescent="0.35">
      <c r="A9" s="27" t="s">
        <v>314</v>
      </c>
      <c r="B9" s="30" t="s">
        <v>110</v>
      </c>
      <c r="C9" s="30" t="s">
        <v>109</v>
      </c>
      <c r="D9" s="30" t="s">
        <v>114</v>
      </c>
      <c r="E9" s="30" t="s">
        <v>114</v>
      </c>
      <c r="F9" s="30" t="s">
        <v>123</v>
      </c>
      <c r="G9" s="30" t="s">
        <v>167</v>
      </c>
      <c r="H9" s="30" t="s">
        <v>167</v>
      </c>
      <c r="I9" s="30" t="s">
        <v>114</v>
      </c>
      <c r="J9" s="30" t="s">
        <v>110</v>
      </c>
      <c r="K9" s="30" t="s">
        <v>168</v>
      </c>
      <c r="L9" s="30" t="s">
        <v>123</v>
      </c>
      <c r="M9" s="30" t="s">
        <v>109</v>
      </c>
      <c r="N9" s="30" t="s">
        <v>124</v>
      </c>
      <c r="O9" s="30" t="s">
        <v>142</v>
      </c>
      <c r="P9" s="30" t="s">
        <v>109</v>
      </c>
      <c r="Q9" s="30" t="s">
        <v>107</v>
      </c>
      <c r="R9" s="30" t="s">
        <v>123</v>
      </c>
      <c r="S9" s="30" t="s">
        <v>171</v>
      </c>
      <c r="T9" s="30" t="s">
        <v>114</v>
      </c>
      <c r="U9" s="30" t="s">
        <v>145</v>
      </c>
      <c r="V9" s="30" t="s">
        <v>106</v>
      </c>
      <c r="W9" s="30" t="s">
        <v>145</v>
      </c>
      <c r="X9" s="30" t="s">
        <v>114</v>
      </c>
      <c r="Y9" s="30" t="s">
        <v>114</v>
      </c>
      <c r="Z9" s="30" t="s">
        <v>183</v>
      </c>
      <c r="AA9" s="30" t="s">
        <v>109</v>
      </c>
      <c r="AB9" s="30" t="s">
        <v>267</v>
      </c>
      <c r="AC9" s="30" t="s">
        <v>119</v>
      </c>
      <c r="AD9" s="30" t="s">
        <v>106</v>
      </c>
      <c r="AE9" s="30" t="s">
        <v>123</v>
      </c>
      <c r="AF9" s="30" t="s">
        <v>122</v>
      </c>
      <c r="AG9" s="30" t="s">
        <v>106</v>
      </c>
      <c r="AH9" s="30" t="s">
        <v>142</v>
      </c>
      <c r="AI9" s="30" t="s">
        <v>167</v>
      </c>
      <c r="AJ9" s="30" t="s">
        <v>171</v>
      </c>
    </row>
    <row r="10" spans="1:36" ht="19.95" customHeight="1" x14ac:dyDescent="0.35">
      <c r="A10" s="25" t="s">
        <v>279</v>
      </c>
      <c r="B10" s="26" t="s">
        <v>535</v>
      </c>
      <c r="C10" s="26" t="s">
        <v>530</v>
      </c>
      <c r="D10" s="26" t="s">
        <v>468</v>
      </c>
      <c r="E10" s="26" t="s">
        <v>536</v>
      </c>
      <c r="F10" s="26" t="s">
        <v>435</v>
      </c>
      <c r="G10" s="26" t="s">
        <v>36</v>
      </c>
      <c r="H10" s="26" t="s">
        <v>318</v>
      </c>
      <c r="I10" s="26" t="s">
        <v>528</v>
      </c>
      <c r="J10" s="26" t="s">
        <v>31</v>
      </c>
      <c r="K10" s="26" t="s">
        <v>537</v>
      </c>
      <c r="L10" s="26" t="s">
        <v>65</v>
      </c>
      <c r="M10" s="26" t="s">
        <v>292</v>
      </c>
      <c r="N10" s="26" t="s">
        <v>344</v>
      </c>
      <c r="O10" s="26" t="s">
        <v>247</v>
      </c>
      <c r="P10" s="26" t="s">
        <v>56</v>
      </c>
      <c r="Q10" s="26" t="s">
        <v>231</v>
      </c>
      <c r="R10" s="26" t="s">
        <v>284</v>
      </c>
      <c r="S10" s="26" t="s">
        <v>486</v>
      </c>
      <c r="T10" s="26" t="s">
        <v>83</v>
      </c>
      <c r="U10" s="26" t="s">
        <v>34</v>
      </c>
      <c r="V10" s="26" t="s">
        <v>132</v>
      </c>
      <c r="W10" s="26" t="s">
        <v>140</v>
      </c>
      <c r="X10" s="26" t="s">
        <v>40</v>
      </c>
      <c r="Y10" s="26" t="s">
        <v>160</v>
      </c>
      <c r="Z10" s="26" t="s">
        <v>180</v>
      </c>
      <c r="AA10" s="26" t="s">
        <v>188</v>
      </c>
      <c r="AB10" s="26" t="s">
        <v>81</v>
      </c>
      <c r="AC10" s="26" t="s">
        <v>419</v>
      </c>
      <c r="AD10" s="26" t="s">
        <v>32</v>
      </c>
      <c r="AE10" s="26" t="s">
        <v>41</v>
      </c>
      <c r="AF10" s="26" t="s">
        <v>538</v>
      </c>
      <c r="AG10" s="26" t="s">
        <v>513</v>
      </c>
      <c r="AH10" s="26" t="s">
        <v>474</v>
      </c>
      <c r="AI10" s="26" t="s">
        <v>208</v>
      </c>
      <c r="AJ10" s="26" t="s">
        <v>539</v>
      </c>
    </row>
    <row r="11" spans="1:36" ht="19.95" customHeight="1" x14ac:dyDescent="0.35">
      <c r="A11" s="27" t="s">
        <v>299</v>
      </c>
      <c r="B11" s="30" t="s">
        <v>331</v>
      </c>
      <c r="C11" s="30" t="s">
        <v>169</v>
      </c>
      <c r="D11" s="30" t="s">
        <v>337</v>
      </c>
      <c r="E11" s="30" t="s">
        <v>337</v>
      </c>
      <c r="F11" s="30" t="s">
        <v>439</v>
      </c>
      <c r="G11" s="30" t="s">
        <v>336</v>
      </c>
      <c r="H11" s="30" t="s">
        <v>336</v>
      </c>
      <c r="I11" s="30" t="s">
        <v>337</v>
      </c>
      <c r="J11" s="30" t="s">
        <v>331</v>
      </c>
      <c r="K11" s="30" t="s">
        <v>224</v>
      </c>
      <c r="L11" s="30" t="s">
        <v>439</v>
      </c>
      <c r="M11" s="30" t="s">
        <v>169</v>
      </c>
      <c r="N11" s="30" t="s">
        <v>334</v>
      </c>
      <c r="O11" s="30" t="s">
        <v>440</v>
      </c>
      <c r="P11" s="30" t="s">
        <v>169</v>
      </c>
      <c r="Q11" s="30" t="s">
        <v>262</v>
      </c>
      <c r="R11" s="30" t="s">
        <v>439</v>
      </c>
      <c r="S11" s="30" t="s">
        <v>333</v>
      </c>
      <c r="T11" s="30" t="s">
        <v>337</v>
      </c>
      <c r="U11" s="30" t="s">
        <v>301</v>
      </c>
      <c r="V11" s="30" t="s">
        <v>332</v>
      </c>
      <c r="W11" s="30" t="s">
        <v>301</v>
      </c>
      <c r="X11" s="30" t="s">
        <v>337</v>
      </c>
      <c r="Y11" s="30" t="s">
        <v>337</v>
      </c>
      <c r="Z11" s="30" t="s">
        <v>438</v>
      </c>
      <c r="AA11" s="30" t="s">
        <v>169</v>
      </c>
      <c r="AB11" s="30" t="s">
        <v>111</v>
      </c>
      <c r="AC11" s="30" t="s">
        <v>335</v>
      </c>
      <c r="AD11" s="30" t="s">
        <v>332</v>
      </c>
      <c r="AE11" s="30" t="s">
        <v>439</v>
      </c>
      <c r="AF11" s="30" t="s">
        <v>256</v>
      </c>
      <c r="AG11" s="30" t="s">
        <v>332</v>
      </c>
      <c r="AH11" s="30" t="s">
        <v>440</v>
      </c>
      <c r="AI11" s="30" t="s">
        <v>336</v>
      </c>
      <c r="AJ11" s="30" t="s">
        <v>333</v>
      </c>
    </row>
  </sheetData>
  <sheetProtection algorithmName="SHA-512" hashValue="KoYAdgBHqzyIzc3B0M8KkLdKv18edQwqiKhm1sUd22TCOSU13+/5HAcJZrdQduCbsf4b7//a36cN3QRLlATQbw==" saltValue="JH/IA5ZAAeYJJgdUbgB7Rg=="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pageSetUpPr fitToPage="1"/>
  </sheetPr>
  <dimension ref="A1:AJ11"/>
  <sheetViews>
    <sheetView showGridLines="0" workbookViewId="0"/>
  </sheetViews>
  <sheetFormatPr defaultRowHeight="14.4" x14ac:dyDescent="0.3"/>
  <cols>
    <col min="1" max="1" width="51.5546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674</v>
      </c>
      <c r="B3" s="103"/>
      <c r="C3" s="103"/>
      <c r="D3" s="103"/>
      <c r="E3" s="11"/>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275</v>
      </c>
      <c r="E7" s="30" t="s">
        <v>55</v>
      </c>
      <c r="F7" s="30" t="s">
        <v>56</v>
      </c>
      <c r="G7" s="30" t="s">
        <v>21</v>
      </c>
      <c r="H7" s="30" t="s">
        <v>277</v>
      </c>
      <c r="I7" s="30" t="s">
        <v>56</v>
      </c>
      <c r="J7" s="30" t="s">
        <v>200</v>
      </c>
      <c r="K7" s="30" t="s">
        <v>59</v>
      </c>
      <c r="L7" s="30" t="s">
        <v>60</v>
      </c>
      <c r="M7" s="30" t="s">
        <v>61</v>
      </c>
      <c r="N7" s="30" t="s">
        <v>349</v>
      </c>
      <c r="O7" s="30" t="s">
        <v>63</v>
      </c>
      <c r="P7" s="30" t="s">
        <v>64</v>
      </c>
      <c r="Q7" s="30" t="s">
        <v>65</v>
      </c>
      <c r="R7" s="30" t="s">
        <v>66</v>
      </c>
      <c r="S7" s="30" t="s">
        <v>67</v>
      </c>
      <c r="T7" s="30" t="s">
        <v>37</v>
      </c>
      <c r="U7" s="30" t="s">
        <v>68</v>
      </c>
      <c r="V7" s="30" t="s">
        <v>69</v>
      </c>
      <c r="W7" s="30" t="s">
        <v>70</v>
      </c>
      <c r="X7" s="30" t="s">
        <v>39</v>
      </c>
      <c r="Y7" s="30" t="s">
        <v>207</v>
      </c>
      <c r="Z7" s="30" t="s">
        <v>72</v>
      </c>
      <c r="AA7" s="30" t="s">
        <v>38</v>
      </c>
      <c r="AB7" s="30" t="s">
        <v>134</v>
      </c>
      <c r="AC7" s="30" t="s">
        <v>209</v>
      </c>
      <c r="AD7" s="30" t="s">
        <v>65</v>
      </c>
      <c r="AE7" s="30" t="s">
        <v>242</v>
      </c>
      <c r="AF7" s="30" t="s">
        <v>278</v>
      </c>
      <c r="AG7" s="30" t="s">
        <v>212</v>
      </c>
      <c r="AH7" s="30" t="s">
        <v>80</v>
      </c>
      <c r="AI7" s="30" t="s">
        <v>160</v>
      </c>
      <c r="AJ7" s="30" t="s">
        <v>82</v>
      </c>
    </row>
    <row r="8" spans="1:36" ht="19.95" customHeight="1" x14ac:dyDescent="0.35">
      <c r="A8" s="25" t="s">
        <v>312</v>
      </c>
      <c r="B8" s="26" t="s">
        <v>428</v>
      </c>
      <c r="C8" s="26" t="s">
        <v>70</v>
      </c>
      <c r="D8" s="26" t="s">
        <v>181</v>
      </c>
      <c r="E8" s="26" t="s">
        <v>177</v>
      </c>
      <c r="F8" s="26" t="s">
        <v>343</v>
      </c>
      <c r="G8" s="26" t="s">
        <v>176</v>
      </c>
      <c r="H8" s="26" t="s">
        <v>210</v>
      </c>
      <c r="I8" s="26" t="s">
        <v>210</v>
      </c>
      <c r="J8" s="26" t="s">
        <v>140</v>
      </c>
      <c r="K8" s="26" t="s">
        <v>184</v>
      </c>
      <c r="L8" s="26" t="s">
        <v>230</v>
      </c>
      <c r="M8" s="26" t="s">
        <v>230</v>
      </c>
      <c r="N8" s="26" t="s">
        <v>88</v>
      </c>
      <c r="O8" s="26" t="s">
        <v>94</v>
      </c>
      <c r="P8" s="26" t="s">
        <v>91</v>
      </c>
      <c r="Q8" s="26" t="s">
        <v>243</v>
      </c>
      <c r="R8" s="26" t="s">
        <v>326</v>
      </c>
      <c r="S8" s="26" t="s">
        <v>159</v>
      </c>
      <c r="T8" s="26" t="s">
        <v>208</v>
      </c>
      <c r="U8" s="26" t="s">
        <v>179</v>
      </c>
      <c r="V8" s="26" t="s">
        <v>77</v>
      </c>
      <c r="W8" s="26" t="s">
        <v>208</v>
      </c>
      <c r="X8" s="26" t="s">
        <v>97</v>
      </c>
      <c r="Y8" s="26" t="s">
        <v>100</v>
      </c>
      <c r="Z8" s="26" t="s">
        <v>135</v>
      </c>
      <c r="AA8" s="26" t="s">
        <v>258</v>
      </c>
      <c r="AB8" s="26" t="s">
        <v>99</v>
      </c>
      <c r="AC8" s="26" t="s">
        <v>518</v>
      </c>
      <c r="AD8" s="26" t="s">
        <v>160</v>
      </c>
      <c r="AE8" s="26" t="s">
        <v>161</v>
      </c>
      <c r="AF8" s="26" t="s">
        <v>86</v>
      </c>
      <c r="AG8" s="26" t="s">
        <v>83</v>
      </c>
      <c r="AH8" s="26" t="s">
        <v>102</v>
      </c>
      <c r="AI8" s="26" t="s">
        <v>97</v>
      </c>
      <c r="AJ8" s="26" t="s">
        <v>243</v>
      </c>
    </row>
    <row r="9" spans="1:36" ht="19.95" customHeight="1" x14ac:dyDescent="0.35">
      <c r="A9" s="27" t="s">
        <v>314</v>
      </c>
      <c r="B9" s="30" t="s">
        <v>114</v>
      </c>
      <c r="C9" s="30" t="s">
        <v>168</v>
      </c>
      <c r="D9" s="30" t="s">
        <v>107</v>
      </c>
      <c r="E9" s="30" t="s">
        <v>106</v>
      </c>
      <c r="F9" s="30" t="s">
        <v>113</v>
      </c>
      <c r="G9" s="30" t="s">
        <v>124</v>
      </c>
      <c r="H9" s="30" t="s">
        <v>124</v>
      </c>
      <c r="I9" s="30" t="s">
        <v>172</v>
      </c>
      <c r="J9" s="30" t="s">
        <v>110</v>
      </c>
      <c r="K9" s="30" t="s">
        <v>107</v>
      </c>
      <c r="L9" s="30" t="s">
        <v>171</v>
      </c>
      <c r="M9" s="30" t="s">
        <v>168</v>
      </c>
      <c r="N9" s="30" t="s">
        <v>168</v>
      </c>
      <c r="O9" s="30" t="s">
        <v>113</v>
      </c>
      <c r="P9" s="30" t="s">
        <v>167</v>
      </c>
      <c r="Q9" s="30" t="s">
        <v>107</v>
      </c>
      <c r="R9" s="30" t="s">
        <v>125</v>
      </c>
      <c r="S9" s="30" t="s">
        <v>147</v>
      </c>
      <c r="T9" s="30" t="s">
        <v>121</v>
      </c>
      <c r="U9" s="30" t="s">
        <v>118</v>
      </c>
      <c r="V9" s="30" t="s">
        <v>119</v>
      </c>
      <c r="W9" s="30" t="s">
        <v>172</v>
      </c>
      <c r="X9" s="30" t="s">
        <v>166</v>
      </c>
      <c r="Y9" s="30" t="s">
        <v>123</v>
      </c>
      <c r="Z9" s="30" t="s">
        <v>400</v>
      </c>
      <c r="AA9" s="30" t="s">
        <v>110</v>
      </c>
      <c r="AB9" s="30" t="s">
        <v>147</v>
      </c>
      <c r="AC9" s="30" t="s">
        <v>143</v>
      </c>
      <c r="AD9" s="30" t="s">
        <v>121</v>
      </c>
      <c r="AE9" s="30" t="s">
        <v>110</v>
      </c>
      <c r="AF9" s="30" t="s">
        <v>122</v>
      </c>
      <c r="AG9" s="30" t="s">
        <v>183</v>
      </c>
      <c r="AH9" s="30" t="s">
        <v>107</v>
      </c>
      <c r="AI9" s="30" t="s">
        <v>144</v>
      </c>
      <c r="AJ9" s="30" t="s">
        <v>145</v>
      </c>
    </row>
    <row r="10" spans="1:36" ht="19.95" customHeight="1" x14ac:dyDescent="0.35">
      <c r="A10" s="25" t="s">
        <v>279</v>
      </c>
      <c r="B10" s="26" t="s">
        <v>561</v>
      </c>
      <c r="C10" s="26" t="s">
        <v>488</v>
      </c>
      <c r="D10" s="26" t="s">
        <v>562</v>
      </c>
      <c r="E10" s="26" t="s">
        <v>457</v>
      </c>
      <c r="F10" s="26" t="s">
        <v>28</v>
      </c>
      <c r="G10" s="26" t="s">
        <v>483</v>
      </c>
      <c r="H10" s="26" t="s">
        <v>368</v>
      </c>
      <c r="I10" s="26" t="s">
        <v>228</v>
      </c>
      <c r="J10" s="26" t="s">
        <v>563</v>
      </c>
      <c r="K10" s="26" t="s">
        <v>321</v>
      </c>
      <c r="L10" s="26" t="s">
        <v>199</v>
      </c>
      <c r="M10" s="26" t="s">
        <v>474</v>
      </c>
      <c r="N10" s="26" t="s">
        <v>428</v>
      </c>
      <c r="O10" s="26" t="s">
        <v>426</v>
      </c>
      <c r="P10" s="26" t="s">
        <v>206</v>
      </c>
      <c r="Q10" s="26" t="s">
        <v>318</v>
      </c>
      <c r="R10" s="26" t="s">
        <v>528</v>
      </c>
      <c r="S10" s="26" t="s">
        <v>364</v>
      </c>
      <c r="T10" s="26" t="s">
        <v>443</v>
      </c>
      <c r="U10" s="26" t="s">
        <v>395</v>
      </c>
      <c r="V10" s="26" t="s">
        <v>413</v>
      </c>
      <c r="W10" s="26" t="s">
        <v>164</v>
      </c>
      <c r="X10" s="26" t="s">
        <v>41</v>
      </c>
      <c r="Y10" s="26" t="s">
        <v>72</v>
      </c>
      <c r="Z10" s="26" t="s">
        <v>98</v>
      </c>
      <c r="AA10" s="26" t="s">
        <v>188</v>
      </c>
      <c r="AB10" s="26" t="s">
        <v>246</v>
      </c>
      <c r="AC10" s="26" t="s">
        <v>66</v>
      </c>
      <c r="AD10" s="26" t="s">
        <v>454</v>
      </c>
      <c r="AE10" s="26" t="s">
        <v>39</v>
      </c>
      <c r="AF10" s="26" t="s">
        <v>466</v>
      </c>
      <c r="AG10" s="26" t="s">
        <v>64</v>
      </c>
      <c r="AH10" s="26" t="s">
        <v>394</v>
      </c>
      <c r="AI10" s="26" t="s">
        <v>72</v>
      </c>
      <c r="AJ10" s="26" t="s">
        <v>58</v>
      </c>
    </row>
    <row r="11" spans="1:36" ht="19.95" customHeight="1" x14ac:dyDescent="0.35">
      <c r="A11" s="27" t="s">
        <v>299</v>
      </c>
      <c r="B11" s="30" t="s">
        <v>337</v>
      </c>
      <c r="C11" s="30" t="s">
        <v>224</v>
      </c>
      <c r="D11" s="30" t="s">
        <v>262</v>
      </c>
      <c r="E11" s="30" t="s">
        <v>332</v>
      </c>
      <c r="F11" s="30" t="s">
        <v>429</v>
      </c>
      <c r="G11" s="30" t="s">
        <v>334</v>
      </c>
      <c r="H11" s="30" t="s">
        <v>334</v>
      </c>
      <c r="I11" s="30" t="s">
        <v>381</v>
      </c>
      <c r="J11" s="30" t="s">
        <v>331</v>
      </c>
      <c r="K11" s="30" t="s">
        <v>262</v>
      </c>
      <c r="L11" s="30" t="s">
        <v>333</v>
      </c>
      <c r="M11" s="30" t="s">
        <v>224</v>
      </c>
      <c r="N11" s="30" t="s">
        <v>224</v>
      </c>
      <c r="O11" s="30" t="s">
        <v>429</v>
      </c>
      <c r="P11" s="30" t="s">
        <v>336</v>
      </c>
      <c r="Q11" s="30" t="s">
        <v>262</v>
      </c>
      <c r="R11" s="30" t="s">
        <v>235</v>
      </c>
      <c r="S11" s="30" t="s">
        <v>310</v>
      </c>
      <c r="T11" s="30" t="s">
        <v>303</v>
      </c>
      <c r="U11" s="30" t="s">
        <v>306</v>
      </c>
      <c r="V11" s="30" t="s">
        <v>335</v>
      </c>
      <c r="W11" s="30" t="s">
        <v>381</v>
      </c>
      <c r="X11" s="30" t="s">
        <v>300</v>
      </c>
      <c r="Y11" s="30" t="s">
        <v>439</v>
      </c>
      <c r="Z11" s="30" t="s">
        <v>415</v>
      </c>
      <c r="AA11" s="30" t="s">
        <v>331</v>
      </c>
      <c r="AB11" s="30" t="s">
        <v>310</v>
      </c>
      <c r="AC11" s="30" t="s">
        <v>240</v>
      </c>
      <c r="AD11" s="30" t="s">
        <v>303</v>
      </c>
      <c r="AE11" s="30" t="s">
        <v>331</v>
      </c>
      <c r="AF11" s="30" t="s">
        <v>256</v>
      </c>
      <c r="AG11" s="30" t="s">
        <v>438</v>
      </c>
      <c r="AH11" s="30" t="s">
        <v>262</v>
      </c>
      <c r="AI11" s="30" t="s">
        <v>309</v>
      </c>
      <c r="AJ11" s="30" t="s">
        <v>301</v>
      </c>
    </row>
  </sheetData>
  <sheetProtection algorithmName="SHA-512" hashValue="8ljTw5Rbmao9Dqa8SEh3+yKhJeys7EY/0rhzEt19+caaPLnRmm+LL0yUniIXorD0PeHptdDqvW7AMWThye+5FQ==" saltValue="jejygQHRHaz9lp5nOyvJLw==" spinCount="100000" sheet="1" objects="1" scenarios="1"/>
  <mergeCells count="9">
    <mergeCell ref="R4:AB4"/>
    <mergeCell ref="AC4:AF4"/>
    <mergeCell ref="AG4:AJ4"/>
    <mergeCell ref="A3:D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pageSetUpPr fitToPage="1"/>
  </sheetPr>
  <dimension ref="A1:AJ11"/>
  <sheetViews>
    <sheetView showGridLines="0" workbookViewId="0"/>
  </sheetViews>
  <sheetFormatPr defaultRowHeight="14.4" x14ac:dyDescent="0.3"/>
  <cols>
    <col min="1" max="1" width="49.88671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675</v>
      </c>
      <c r="B3" s="103"/>
      <c r="C3" s="103"/>
      <c r="D3" s="103"/>
      <c r="E3" s="11"/>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276</v>
      </c>
      <c r="F7" s="30" t="s">
        <v>348</v>
      </c>
      <c r="G7" s="30" t="s">
        <v>232</v>
      </c>
      <c r="H7" s="30" t="s">
        <v>277</v>
      </c>
      <c r="I7" s="30" t="s">
        <v>56</v>
      </c>
      <c r="J7" s="30" t="s">
        <v>58</v>
      </c>
      <c r="K7" s="30" t="s">
        <v>59</v>
      </c>
      <c r="L7" s="30" t="s">
        <v>201</v>
      </c>
      <c r="M7" s="30" t="s">
        <v>61</v>
      </c>
      <c r="N7" s="30" t="s">
        <v>349</v>
      </c>
      <c r="O7" s="30" t="s">
        <v>63</v>
      </c>
      <c r="P7" s="30" t="s">
        <v>64</v>
      </c>
      <c r="Q7" s="30" t="s">
        <v>65</v>
      </c>
      <c r="R7" s="30" t="s">
        <v>66</v>
      </c>
      <c r="S7" s="30" t="s">
        <v>67</v>
      </c>
      <c r="T7" s="30" t="s">
        <v>385</v>
      </c>
      <c r="U7" s="30" t="s">
        <v>445</v>
      </c>
      <c r="V7" s="30" t="s">
        <v>69</v>
      </c>
      <c r="W7" s="30" t="s">
        <v>70</v>
      </c>
      <c r="X7" s="30" t="s">
        <v>71</v>
      </c>
      <c r="Y7" s="30" t="s">
        <v>207</v>
      </c>
      <c r="Z7" s="30" t="s">
        <v>72</v>
      </c>
      <c r="AA7" s="30" t="s">
        <v>38</v>
      </c>
      <c r="AB7" s="30" t="s">
        <v>73</v>
      </c>
      <c r="AC7" s="30" t="s">
        <v>74</v>
      </c>
      <c r="AD7" s="30" t="s">
        <v>76</v>
      </c>
      <c r="AE7" s="30" t="s">
        <v>210</v>
      </c>
      <c r="AF7" s="30" t="s">
        <v>278</v>
      </c>
      <c r="AG7" s="30" t="s">
        <v>212</v>
      </c>
      <c r="AH7" s="30" t="s">
        <v>80</v>
      </c>
      <c r="AI7" s="30" t="s">
        <v>160</v>
      </c>
      <c r="AJ7" s="30" t="s">
        <v>25</v>
      </c>
    </row>
    <row r="8" spans="1:36" ht="19.95" customHeight="1" x14ac:dyDescent="0.35">
      <c r="A8" s="25" t="s">
        <v>312</v>
      </c>
      <c r="B8" s="26" t="s">
        <v>197</v>
      </c>
      <c r="C8" s="26" t="s">
        <v>70</v>
      </c>
      <c r="D8" s="26" t="s">
        <v>238</v>
      </c>
      <c r="E8" s="26" t="s">
        <v>73</v>
      </c>
      <c r="F8" s="26" t="s">
        <v>102</v>
      </c>
      <c r="G8" s="26" t="s">
        <v>38</v>
      </c>
      <c r="H8" s="26" t="s">
        <v>242</v>
      </c>
      <c r="I8" s="26" t="s">
        <v>188</v>
      </c>
      <c r="J8" s="26" t="s">
        <v>140</v>
      </c>
      <c r="K8" s="26" t="s">
        <v>218</v>
      </c>
      <c r="L8" s="26" t="s">
        <v>186</v>
      </c>
      <c r="M8" s="26" t="s">
        <v>210</v>
      </c>
      <c r="N8" s="26" t="s">
        <v>133</v>
      </c>
      <c r="O8" s="26" t="s">
        <v>210</v>
      </c>
      <c r="P8" s="26" t="s">
        <v>85</v>
      </c>
      <c r="Q8" s="26" t="s">
        <v>176</v>
      </c>
      <c r="R8" s="26" t="s">
        <v>131</v>
      </c>
      <c r="S8" s="26" t="s">
        <v>176</v>
      </c>
      <c r="T8" s="26" t="s">
        <v>95</v>
      </c>
      <c r="U8" s="26" t="s">
        <v>95</v>
      </c>
      <c r="V8" s="26" t="s">
        <v>160</v>
      </c>
      <c r="W8" s="26" t="s">
        <v>160</v>
      </c>
      <c r="X8" s="26" t="s">
        <v>97</v>
      </c>
      <c r="Y8" s="26" t="s">
        <v>99</v>
      </c>
      <c r="Z8" s="26" t="s">
        <v>97</v>
      </c>
      <c r="AA8" s="26" t="s">
        <v>136</v>
      </c>
      <c r="AB8" s="26" t="s">
        <v>97</v>
      </c>
      <c r="AC8" s="26" t="s">
        <v>360</v>
      </c>
      <c r="AD8" s="26" t="s">
        <v>71</v>
      </c>
      <c r="AE8" s="26" t="s">
        <v>44</v>
      </c>
      <c r="AF8" s="26" t="s">
        <v>341</v>
      </c>
      <c r="AG8" s="26" t="s">
        <v>138</v>
      </c>
      <c r="AH8" s="26" t="s">
        <v>369</v>
      </c>
      <c r="AI8" s="26" t="s">
        <v>99</v>
      </c>
      <c r="AJ8" s="26" t="s">
        <v>343</v>
      </c>
    </row>
    <row r="9" spans="1:36" ht="19.95" customHeight="1" x14ac:dyDescent="0.35">
      <c r="A9" s="27" t="s">
        <v>314</v>
      </c>
      <c r="B9" s="30" t="s">
        <v>168</v>
      </c>
      <c r="C9" s="30" t="s">
        <v>168</v>
      </c>
      <c r="D9" s="30" t="s">
        <v>168</v>
      </c>
      <c r="E9" s="30" t="s">
        <v>172</v>
      </c>
      <c r="F9" s="30" t="s">
        <v>142</v>
      </c>
      <c r="G9" s="30" t="s">
        <v>109</v>
      </c>
      <c r="H9" s="30" t="s">
        <v>124</v>
      </c>
      <c r="I9" s="30" t="s">
        <v>144</v>
      </c>
      <c r="J9" s="30" t="s">
        <v>114</v>
      </c>
      <c r="K9" s="30" t="s">
        <v>168</v>
      </c>
      <c r="L9" s="30" t="s">
        <v>172</v>
      </c>
      <c r="M9" s="30" t="s">
        <v>172</v>
      </c>
      <c r="N9" s="30" t="s">
        <v>107</v>
      </c>
      <c r="O9" s="30" t="s">
        <v>167</v>
      </c>
      <c r="P9" s="30" t="s">
        <v>171</v>
      </c>
      <c r="Q9" s="30" t="s">
        <v>124</v>
      </c>
      <c r="R9" s="30" t="s">
        <v>113</v>
      </c>
      <c r="S9" s="30" t="s">
        <v>172</v>
      </c>
      <c r="T9" s="30" t="s">
        <v>172</v>
      </c>
      <c r="U9" s="30" t="s">
        <v>124</v>
      </c>
      <c r="V9" s="30" t="s">
        <v>144</v>
      </c>
      <c r="W9" s="30" t="s">
        <v>168</v>
      </c>
      <c r="X9" s="30" t="s">
        <v>145</v>
      </c>
      <c r="Y9" s="30" t="s">
        <v>109</v>
      </c>
      <c r="Z9" s="30" t="s">
        <v>168</v>
      </c>
      <c r="AA9" s="30" t="s">
        <v>123</v>
      </c>
      <c r="AB9" s="30" t="s">
        <v>226</v>
      </c>
      <c r="AC9" s="30" t="s">
        <v>109</v>
      </c>
      <c r="AD9" s="30" t="s">
        <v>118</v>
      </c>
      <c r="AE9" s="30" t="s">
        <v>225</v>
      </c>
      <c r="AF9" s="30" t="s">
        <v>124</v>
      </c>
      <c r="AG9" s="30" t="s">
        <v>168</v>
      </c>
      <c r="AH9" s="30" t="s">
        <v>117</v>
      </c>
      <c r="AI9" s="30" t="s">
        <v>167</v>
      </c>
      <c r="AJ9" s="30" t="s">
        <v>118</v>
      </c>
    </row>
    <row r="10" spans="1:36" ht="19.95" customHeight="1" x14ac:dyDescent="0.35">
      <c r="A10" s="25" t="s">
        <v>279</v>
      </c>
      <c r="B10" s="26" t="s">
        <v>564</v>
      </c>
      <c r="C10" s="26" t="s">
        <v>488</v>
      </c>
      <c r="D10" s="26" t="s">
        <v>78</v>
      </c>
      <c r="E10" s="26" t="s">
        <v>327</v>
      </c>
      <c r="F10" s="26" t="s">
        <v>460</v>
      </c>
      <c r="G10" s="26" t="s">
        <v>318</v>
      </c>
      <c r="H10" s="26" t="s">
        <v>359</v>
      </c>
      <c r="I10" s="26" t="s">
        <v>23</v>
      </c>
      <c r="J10" s="26" t="s">
        <v>565</v>
      </c>
      <c r="K10" s="26" t="s">
        <v>485</v>
      </c>
      <c r="L10" s="26" t="s">
        <v>427</v>
      </c>
      <c r="M10" s="26" t="s">
        <v>197</v>
      </c>
      <c r="N10" s="26" t="s">
        <v>22</v>
      </c>
      <c r="O10" s="26" t="s">
        <v>370</v>
      </c>
      <c r="P10" s="26" t="s">
        <v>420</v>
      </c>
      <c r="Q10" s="26" t="s">
        <v>204</v>
      </c>
      <c r="R10" s="26" t="s">
        <v>428</v>
      </c>
      <c r="S10" s="26" t="s">
        <v>35</v>
      </c>
      <c r="T10" s="26" t="s">
        <v>68</v>
      </c>
      <c r="U10" s="26" t="s">
        <v>101</v>
      </c>
      <c r="V10" s="26" t="s">
        <v>173</v>
      </c>
      <c r="W10" s="26" t="s">
        <v>132</v>
      </c>
      <c r="X10" s="26" t="s">
        <v>95</v>
      </c>
      <c r="Y10" s="26" t="s">
        <v>179</v>
      </c>
      <c r="Z10" s="26" t="s">
        <v>136</v>
      </c>
      <c r="AA10" s="26" t="s">
        <v>242</v>
      </c>
      <c r="AB10" s="26" t="s">
        <v>137</v>
      </c>
      <c r="AC10" s="26" t="s">
        <v>379</v>
      </c>
      <c r="AD10" s="26" t="s">
        <v>292</v>
      </c>
      <c r="AE10" s="26" t="s">
        <v>77</v>
      </c>
      <c r="AF10" s="26" t="s">
        <v>566</v>
      </c>
      <c r="AG10" s="26" t="s">
        <v>448</v>
      </c>
      <c r="AH10" s="26" t="s">
        <v>377</v>
      </c>
      <c r="AI10" s="26" t="s">
        <v>208</v>
      </c>
      <c r="AJ10" s="26" t="s">
        <v>467</v>
      </c>
    </row>
    <row r="11" spans="1:36" ht="19.95" customHeight="1" x14ac:dyDescent="0.35">
      <c r="A11" s="27" t="s">
        <v>299</v>
      </c>
      <c r="B11" s="30" t="s">
        <v>224</v>
      </c>
      <c r="C11" s="30" t="s">
        <v>224</v>
      </c>
      <c r="D11" s="30" t="s">
        <v>224</v>
      </c>
      <c r="E11" s="30" t="s">
        <v>381</v>
      </c>
      <c r="F11" s="30" t="s">
        <v>440</v>
      </c>
      <c r="G11" s="30" t="s">
        <v>169</v>
      </c>
      <c r="H11" s="30" t="s">
        <v>334</v>
      </c>
      <c r="I11" s="30" t="s">
        <v>309</v>
      </c>
      <c r="J11" s="30" t="s">
        <v>337</v>
      </c>
      <c r="K11" s="30" t="s">
        <v>224</v>
      </c>
      <c r="L11" s="30" t="s">
        <v>381</v>
      </c>
      <c r="M11" s="30" t="s">
        <v>381</v>
      </c>
      <c r="N11" s="30" t="s">
        <v>262</v>
      </c>
      <c r="O11" s="30" t="s">
        <v>336</v>
      </c>
      <c r="P11" s="30" t="s">
        <v>333</v>
      </c>
      <c r="Q11" s="30" t="s">
        <v>334</v>
      </c>
      <c r="R11" s="30" t="s">
        <v>429</v>
      </c>
      <c r="S11" s="30" t="s">
        <v>381</v>
      </c>
      <c r="T11" s="30" t="s">
        <v>381</v>
      </c>
      <c r="U11" s="30" t="s">
        <v>334</v>
      </c>
      <c r="V11" s="30" t="s">
        <v>309</v>
      </c>
      <c r="W11" s="30" t="s">
        <v>224</v>
      </c>
      <c r="X11" s="30" t="s">
        <v>301</v>
      </c>
      <c r="Y11" s="30" t="s">
        <v>169</v>
      </c>
      <c r="Z11" s="30" t="s">
        <v>224</v>
      </c>
      <c r="AA11" s="30" t="s">
        <v>439</v>
      </c>
      <c r="AB11" s="30" t="s">
        <v>302</v>
      </c>
      <c r="AC11" s="30" t="s">
        <v>169</v>
      </c>
      <c r="AD11" s="30" t="s">
        <v>306</v>
      </c>
      <c r="AE11" s="30" t="s">
        <v>304</v>
      </c>
      <c r="AF11" s="30" t="s">
        <v>334</v>
      </c>
      <c r="AG11" s="30" t="s">
        <v>224</v>
      </c>
      <c r="AH11" s="30" t="s">
        <v>382</v>
      </c>
      <c r="AI11" s="30" t="s">
        <v>336</v>
      </c>
      <c r="AJ11" s="30" t="s">
        <v>306</v>
      </c>
    </row>
  </sheetData>
  <sheetProtection algorithmName="SHA-512" hashValue="yxHwzey5avWHVihrDJgo81D/5WNIU//5LhFN1VflFh34ym76JknKrLbSrTBu2I84RnoExrafv/Cu/WmKkalQ0w==" saltValue="WXwavS4qO7JtZRVDXyE0oA==" spinCount="100000" sheet="1" objects="1" scenarios="1"/>
  <mergeCells count="9">
    <mergeCell ref="R4:AB4"/>
    <mergeCell ref="AC4:AF4"/>
    <mergeCell ref="AG4:AJ4"/>
    <mergeCell ref="A3:D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9">
    <pageSetUpPr fitToPage="1"/>
  </sheetPr>
  <dimension ref="A1:AJ11"/>
  <sheetViews>
    <sheetView showGridLines="0" workbookViewId="0"/>
  </sheetViews>
  <sheetFormatPr defaultRowHeight="14.4" x14ac:dyDescent="0.3"/>
  <cols>
    <col min="1" max="1" width="51.4414062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676</v>
      </c>
      <c r="B3" s="103"/>
      <c r="C3" s="103"/>
      <c r="D3" s="103"/>
      <c r="E3" s="11"/>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276</v>
      </c>
      <c r="F7" s="30" t="s">
        <v>348</v>
      </c>
      <c r="G7" s="30" t="s">
        <v>21</v>
      </c>
      <c r="H7" s="30" t="s">
        <v>198</v>
      </c>
      <c r="I7" s="30" t="s">
        <v>56</v>
      </c>
      <c r="J7" s="30" t="s">
        <v>58</v>
      </c>
      <c r="K7" s="30" t="s">
        <v>18</v>
      </c>
      <c r="L7" s="30" t="s">
        <v>60</v>
      </c>
      <c r="M7" s="30" t="s">
        <v>61</v>
      </c>
      <c r="N7" s="30" t="s">
        <v>62</v>
      </c>
      <c r="O7" s="30" t="s">
        <v>63</v>
      </c>
      <c r="P7" s="30" t="s">
        <v>64</v>
      </c>
      <c r="Q7" s="30" t="s">
        <v>65</v>
      </c>
      <c r="R7" s="30" t="s">
        <v>66</v>
      </c>
      <c r="S7" s="30" t="s">
        <v>67</v>
      </c>
      <c r="T7" s="30" t="s">
        <v>37</v>
      </c>
      <c r="U7" s="30" t="s">
        <v>68</v>
      </c>
      <c r="V7" s="30" t="s">
        <v>69</v>
      </c>
      <c r="W7" s="30" t="s">
        <v>184</v>
      </c>
      <c r="X7" s="30" t="s">
        <v>71</v>
      </c>
      <c r="Y7" s="30" t="s">
        <v>40</v>
      </c>
      <c r="Z7" s="30" t="s">
        <v>179</v>
      </c>
      <c r="AA7" s="30" t="s">
        <v>38</v>
      </c>
      <c r="AB7" s="30" t="s">
        <v>73</v>
      </c>
      <c r="AC7" s="30" t="s">
        <v>74</v>
      </c>
      <c r="AD7" s="30" t="s">
        <v>65</v>
      </c>
      <c r="AE7" s="30" t="s">
        <v>242</v>
      </c>
      <c r="AF7" s="30" t="s">
        <v>211</v>
      </c>
      <c r="AG7" s="30" t="s">
        <v>212</v>
      </c>
      <c r="AH7" s="30" t="s">
        <v>206</v>
      </c>
      <c r="AI7" s="30" t="s">
        <v>179</v>
      </c>
      <c r="AJ7" s="30" t="s">
        <v>82</v>
      </c>
    </row>
    <row r="8" spans="1:36" ht="19.95" customHeight="1" x14ac:dyDescent="0.35">
      <c r="A8" s="25" t="s">
        <v>312</v>
      </c>
      <c r="B8" s="26" t="s">
        <v>292</v>
      </c>
      <c r="C8" s="26" t="s">
        <v>451</v>
      </c>
      <c r="D8" s="26" t="s">
        <v>153</v>
      </c>
      <c r="E8" s="26" t="s">
        <v>127</v>
      </c>
      <c r="F8" s="26" t="s">
        <v>343</v>
      </c>
      <c r="G8" s="26" t="s">
        <v>128</v>
      </c>
      <c r="H8" s="26" t="s">
        <v>136</v>
      </c>
      <c r="I8" s="26" t="s">
        <v>95</v>
      </c>
      <c r="J8" s="26" t="s">
        <v>313</v>
      </c>
      <c r="K8" s="26" t="s">
        <v>158</v>
      </c>
      <c r="L8" s="26" t="s">
        <v>186</v>
      </c>
      <c r="M8" s="26" t="s">
        <v>85</v>
      </c>
      <c r="N8" s="26" t="s">
        <v>188</v>
      </c>
      <c r="O8" s="26" t="s">
        <v>159</v>
      </c>
      <c r="P8" s="26" t="s">
        <v>38</v>
      </c>
      <c r="Q8" s="26" t="s">
        <v>246</v>
      </c>
      <c r="R8" s="26" t="s">
        <v>162</v>
      </c>
      <c r="S8" s="26" t="s">
        <v>100</v>
      </c>
      <c r="T8" s="26" t="s">
        <v>186</v>
      </c>
      <c r="U8" s="26" t="s">
        <v>161</v>
      </c>
      <c r="V8" s="26" t="s">
        <v>179</v>
      </c>
      <c r="W8" s="26" t="s">
        <v>258</v>
      </c>
      <c r="X8" s="26" t="s">
        <v>180</v>
      </c>
      <c r="Y8" s="26" t="s">
        <v>97</v>
      </c>
      <c r="Z8" s="26" t="s">
        <v>100</v>
      </c>
      <c r="AA8" s="26" t="s">
        <v>100</v>
      </c>
      <c r="AB8" s="26" t="s">
        <v>97</v>
      </c>
      <c r="AC8" s="26" t="s">
        <v>384</v>
      </c>
      <c r="AD8" s="26" t="s">
        <v>187</v>
      </c>
      <c r="AE8" s="26" t="s">
        <v>97</v>
      </c>
      <c r="AF8" s="26" t="s">
        <v>95</v>
      </c>
      <c r="AG8" s="26" t="s">
        <v>509</v>
      </c>
      <c r="AH8" s="26" t="s">
        <v>91</v>
      </c>
      <c r="AI8" s="26" t="s">
        <v>44</v>
      </c>
      <c r="AJ8" s="26" t="s">
        <v>77</v>
      </c>
    </row>
    <row r="9" spans="1:36" ht="19.95" customHeight="1" x14ac:dyDescent="0.35">
      <c r="A9" s="27" t="s">
        <v>314</v>
      </c>
      <c r="B9" s="30" t="s">
        <v>171</v>
      </c>
      <c r="C9" s="30" t="s">
        <v>122</v>
      </c>
      <c r="D9" s="30" t="s">
        <v>114</v>
      </c>
      <c r="E9" s="30" t="s">
        <v>109</v>
      </c>
      <c r="F9" s="30" t="s">
        <v>142</v>
      </c>
      <c r="G9" s="30" t="s">
        <v>172</v>
      </c>
      <c r="H9" s="30" t="s">
        <v>226</v>
      </c>
      <c r="I9" s="30" t="s">
        <v>145</v>
      </c>
      <c r="J9" s="30" t="s">
        <v>114</v>
      </c>
      <c r="K9" s="30" t="s">
        <v>144</v>
      </c>
      <c r="L9" s="30" t="s">
        <v>172</v>
      </c>
      <c r="M9" s="30" t="s">
        <v>110</v>
      </c>
      <c r="N9" s="30" t="s">
        <v>122</v>
      </c>
      <c r="O9" s="30" t="s">
        <v>171</v>
      </c>
      <c r="P9" s="30" t="s">
        <v>144</v>
      </c>
      <c r="Q9" s="30" t="s">
        <v>168</v>
      </c>
      <c r="R9" s="30" t="s">
        <v>183</v>
      </c>
      <c r="S9" s="30" t="s">
        <v>148</v>
      </c>
      <c r="T9" s="30" t="s">
        <v>142</v>
      </c>
      <c r="U9" s="30" t="s">
        <v>225</v>
      </c>
      <c r="V9" s="30" t="s">
        <v>172</v>
      </c>
      <c r="W9" s="30" t="s">
        <v>145</v>
      </c>
      <c r="X9" s="30" t="s">
        <v>111</v>
      </c>
      <c r="Y9" s="30" t="s">
        <v>118</v>
      </c>
      <c r="Z9" s="30" t="s">
        <v>108</v>
      </c>
      <c r="AA9" s="30" t="s">
        <v>147</v>
      </c>
      <c r="AB9" s="30" t="s">
        <v>225</v>
      </c>
      <c r="AC9" s="30" t="s">
        <v>106</v>
      </c>
      <c r="AD9" s="30" t="s">
        <v>113</v>
      </c>
      <c r="AE9" s="30" t="s">
        <v>226</v>
      </c>
      <c r="AF9" s="30" t="s">
        <v>120</v>
      </c>
      <c r="AG9" s="30" t="s">
        <v>142</v>
      </c>
      <c r="AH9" s="30" t="s">
        <v>109</v>
      </c>
      <c r="AI9" s="30" t="s">
        <v>118</v>
      </c>
      <c r="AJ9" s="30" t="s">
        <v>226</v>
      </c>
    </row>
    <row r="10" spans="1:36" ht="19.95" customHeight="1" x14ac:dyDescent="0.35">
      <c r="A10" s="25" t="s">
        <v>279</v>
      </c>
      <c r="B10" s="26" t="s">
        <v>545</v>
      </c>
      <c r="C10" s="26" t="s">
        <v>546</v>
      </c>
      <c r="D10" s="26" t="s">
        <v>351</v>
      </c>
      <c r="E10" s="26" t="s">
        <v>547</v>
      </c>
      <c r="F10" s="26" t="s">
        <v>292</v>
      </c>
      <c r="G10" s="26" t="s">
        <v>354</v>
      </c>
      <c r="H10" s="26" t="s">
        <v>292</v>
      </c>
      <c r="I10" s="26" t="s">
        <v>378</v>
      </c>
      <c r="J10" s="26" t="s">
        <v>484</v>
      </c>
      <c r="K10" s="26" t="s">
        <v>548</v>
      </c>
      <c r="L10" s="26" t="s">
        <v>425</v>
      </c>
      <c r="M10" s="26" t="s">
        <v>460</v>
      </c>
      <c r="N10" s="26" t="s">
        <v>196</v>
      </c>
      <c r="O10" s="26" t="s">
        <v>391</v>
      </c>
      <c r="P10" s="26" t="s">
        <v>408</v>
      </c>
      <c r="Q10" s="26" t="s">
        <v>442</v>
      </c>
      <c r="R10" s="26" t="s">
        <v>503</v>
      </c>
      <c r="S10" s="26" t="s">
        <v>414</v>
      </c>
      <c r="T10" s="26" t="s">
        <v>250</v>
      </c>
      <c r="U10" s="26" t="s">
        <v>181</v>
      </c>
      <c r="V10" s="26" t="s">
        <v>252</v>
      </c>
      <c r="W10" s="26" t="s">
        <v>444</v>
      </c>
      <c r="X10" s="26" t="s">
        <v>72</v>
      </c>
      <c r="Y10" s="26" t="s">
        <v>81</v>
      </c>
      <c r="Z10" s="26" t="s">
        <v>180</v>
      </c>
      <c r="AA10" s="26" t="s">
        <v>134</v>
      </c>
      <c r="AB10" s="26" t="s">
        <v>137</v>
      </c>
      <c r="AC10" s="26" t="s">
        <v>506</v>
      </c>
      <c r="AD10" s="26" t="s">
        <v>37</v>
      </c>
      <c r="AE10" s="26" t="s">
        <v>77</v>
      </c>
      <c r="AF10" s="26" t="s">
        <v>549</v>
      </c>
      <c r="AG10" s="26" t="s">
        <v>487</v>
      </c>
      <c r="AH10" s="26" t="s">
        <v>198</v>
      </c>
      <c r="AI10" s="26" t="s">
        <v>72</v>
      </c>
      <c r="AJ10" s="26" t="s">
        <v>51</v>
      </c>
    </row>
    <row r="11" spans="1:36" ht="19.95" customHeight="1" x14ac:dyDescent="0.35">
      <c r="A11" s="27" t="s">
        <v>299</v>
      </c>
      <c r="B11" s="30" t="s">
        <v>333</v>
      </c>
      <c r="C11" s="30" t="s">
        <v>256</v>
      </c>
      <c r="D11" s="30" t="s">
        <v>337</v>
      </c>
      <c r="E11" s="30" t="s">
        <v>169</v>
      </c>
      <c r="F11" s="30" t="s">
        <v>440</v>
      </c>
      <c r="G11" s="30" t="s">
        <v>381</v>
      </c>
      <c r="H11" s="30" t="s">
        <v>302</v>
      </c>
      <c r="I11" s="30" t="s">
        <v>301</v>
      </c>
      <c r="J11" s="30" t="s">
        <v>337</v>
      </c>
      <c r="K11" s="30" t="s">
        <v>309</v>
      </c>
      <c r="L11" s="30" t="s">
        <v>381</v>
      </c>
      <c r="M11" s="30" t="s">
        <v>331</v>
      </c>
      <c r="N11" s="30" t="s">
        <v>256</v>
      </c>
      <c r="O11" s="30" t="s">
        <v>333</v>
      </c>
      <c r="P11" s="30" t="s">
        <v>309</v>
      </c>
      <c r="Q11" s="30" t="s">
        <v>224</v>
      </c>
      <c r="R11" s="30" t="s">
        <v>438</v>
      </c>
      <c r="S11" s="30" t="s">
        <v>308</v>
      </c>
      <c r="T11" s="30" t="s">
        <v>440</v>
      </c>
      <c r="U11" s="30" t="s">
        <v>304</v>
      </c>
      <c r="V11" s="30" t="s">
        <v>381</v>
      </c>
      <c r="W11" s="30" t="s">
        <v>301</v>
      </c>
      <c r="X11" s="30" t="s">
        <v>267</v>
      </c>
      <c r="Y11" s="30" t="s">
        <v>306</v>
      </c>
      <c r="Z11" s="30" t="s">
        <v>441</v>
      </c>
      <c r="AA11" s="30" t="s">
        <v>310</v>
      </c>
      <c r="AB11" s="30" t="s">
        <v>304</v>
      </c>
      <c r="AC11" s="30" t="s">
        <v>332</v>
      </c>
      <c r="AD11" s="30" t="s">
        <v>429</v>
      </c>
      <c r="AE11" s="30" t="s">
        <v>302</v>
      </c>
      <c r="AF11" s="30" t="s">
        <v>305</v>
      </c>
      <c r="AG11" s="30" t="s">
        <v>440</v>
      </c>
      <c r="AH11" s="30" t="s">
        <v>169</v>
      </c>
      <c r="AI11" s="30" t="s">
        <v>306</v>
      </c>
      <c r="AJ11" s="30" t="s">
        <v>302</v>
      </c>
    </row>
  </sheetData>
  <sheetProtection algorithmName="SHA-512" hashValue="rZH1wjySpY4q18MMv0pqniZGAs/FWK1KcAhNd/9XQ8xj6Dq71YD3utUwBq7fS89cWx4IiIe1vY1v6jEhX69Nug==" saltValue="/Bz4ane5pV8O9jx2aA2NbQ==" spinCount="100000" sheet="1" objects="1" scenarios="1"/>
  <mergeCells count="9">
    <mergeCell ref="R4:AB4"/>
    <mergeCell ref="AC4:AF4"/>
    <mergeCell ref="AG4:AJ4"/>
    <mergeCell ref="A3:D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L38"/>
  <sheetViews>
    <sheetView showGridLines="0" workbookViewId="0"/>
  </sheetViews>
  <sheetFormatPr defaultRowHeight="14.4" x14ac:dyDescent="0.3"/>
  <cols>
    <col min="1" max="1" width="49.44140625" customWidth="1"/>
    <col min="2" max="38" width="20.77734375" customWidth="1"/>
  </cols>
  <sheetData>
    <row r="1" spans="1:38" ht="21" x14ac:dyDescent="0.4">
      <c r="A1" s="8" t="str">
        <f>HYPERLINK("#Contents!A1","Return to Contents")</f>
        <v>Return to Contents</v>
      </c>
    </row>
    <row r="2" spans="1:38" ht="64.8" customHeight="1" x14ac:dyDescent="0.4">
      <c r="B2" s="102" t="s">
        <v>633</v>
      </c>
      <c r="C2" s="102"/>
      <c r="D2" s="102"/>
      <c r="E2" s="102"/>
      <c r="F2" s="102"/>
      <c r="G2" s="9"/>
      <c r="H2" s="9"/>
      <c r="I2" s="9"/>
      <c r="J2" s="9"/>
      <c r="K2" s="9"/>
      <c r="L2" s="9"/>
      <c r="M2" s="9"/>
      <c r="N2" s="9"/>
      <c r="O2" s="9"/>
      <c r="P2" s="10"/>
      <c r="Q2" s="10"/>
    </row>
    <row r="3" spans="1:38" ht="77.400000000000006" customHeight="1" x14ac:dyDescent="0.4">
      <c r="A3" s="103" t="s">
        <v>617</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1"/>
      <c r="AD3" s="11"/>
      <c r="AE3" s="12"/>
      <c r="AF3" s="12"/>
      <c r="AH3" s="11"/>
    </row>
    <row r="4" spans="1:38" ht="18" customHeight="1" x14ac:dyDescent="0.3">
      <c r="A4" s="13"/>
      <c r="B4" s="14"/>
      <c r="C4" s="15"/>
      <c r="D4" s="16"/>
      <c r="E4" s="100" t="s">
        <v>192</v>
      </c>
      <c r="F4" s="101"/>
      <c r="G4" s="96" t="s">
        <v>618</v>
      </c>
      <c r="H4" s="96"/>
      <c r="I4" s="96"/>
      <c r="J4" s="96"/>
      <c r="K4" s="96"/>
      <c r="L4" s="100" t="s">
        <v>619</v>
      </c>
      <c r="M4" s="96"/>
      <c r="N4" s="101"/>
      <c r="O4" s="96" t="s">
        <v>620</v>
      </c>
      <c r="P4" s="96"/>
      <c r="Q4" s="96"/>
      <c r="R4" s="96"/>
      <c r="S4" s="96"/>
      <c r="T4" s="97" t="s">
        <v>621</v>
      </c>
      <c r="U4" s="98"/>
      <c r="V4" s="98"/>
      <c r="W4" s="98"/>
      <c r="X4" s="98"/>
      <c r="Y4" s="98"/>
      <c r="Z4" s="98"/>
      <c r="AA4" s="98"/>
      <c r="AB4" s="98"/>
      <c r="AC4" s="98"/>
      <c r="AD4" s="99"/>
      <c r="AE4" s="96" t="s">
        <v>603</v>
      </c>
      <c r="AF4" s="96"/>
      <c r="AG4" s="96"/>
      <c r="AH4" s="96"/>
      <c r="AI4" s="100" t="s">
        <v>622</v>
      </c>
      <c r="AJ4" s="96"/>
      <c r="AK4" s="96"/>
      <c r="AL4" s="101"/>
    </row>
    <row r="5" spans="1:38" ht="99.6" customHeight="1" x14ac:dyDescent="0.3">
      <c r="A5" s="17" t="s">
        <v>632</v>
      </c>
      <c r="B5" s="18" t="s">
        <v>652</v>
      </c>
      <c r="C5" s="19" t="s">
        <v>623</v>
      </c>
      <c r="D5" s="18" t="s">
        <v>624</v>
      </c>
      <c r="E5" s="20" t="s">
        <v>2</v>
      </c>
      <c r="F5" s="21" t="s">
        <v>3</v>
      </c>
      <c r="G5" s="22" t="s">
        <v>604</v>
      </c>
      <c r="H5" s="22" t="s">
        <v>605</v>
      </c>
      <c r="I5" s="22" t="s">
        <v>606</v>
      </c>
      <c r="J5" s="22" t="s">
        <v>607</v>
      </c>
      <c r="K5" s="22" t="s">
        <v>608</v>
      </c>
      <c r="L5" s="20" t="s">
        <v>609</v>
      </c>
      <c r="M5" s="22" t="s">
        <v>610</v>
      </c>
      <c r="N5" s="21" t="s">
        <v>611</v>
      </c>
      <c r="O5" s="23" t="s">
        <v>625</v>
      </c>
      <c r="P5" s="23" t="s">
        <v>626</v>
      </c>
      <c r="Q5" s="23" t="s">
        <v>627</v>
      </c>
      <c r="R5" s="23" t="s">
        <v>628</v>
      </c>
      <c r="S5" s="23" t="s">
        <v>629</v>
      </c>
      <c r="T5" s="20" t="s">
        <v>4</v>
      </c>
      <c r="U5" s="22" t="s">
        <v>5</v>
      </c>
      <c r="V5" s="22" t="s">
        <v>6</v>
      </c>
      <c r="W5" s="22" t="s">
        <v>7</v>
      </c>
      <c r="X5" s="22" t="s">
        <v>8</v>
      </c>
      <c r="Y5" s="22" t="s">
        <v>9</v>
      </c>
      <c r="Z5" s="22" t="s">
        <v>10</v>
      </c>
      <c r="AA5" s="22" t="s">
        <v>11</v>
      </c>
      <c r="AB5" s="22" t="s">
        <v>12</v>
      </c>
      <c r="AC5" s="22" t="s">
        <v>612</v>
      </c>
      <c r="AD5" s="21" t="s">
        <v>613</v>
      </c>
      <c r="AE5" s="22" t="s">
        <v>614</v>
      </c>
      <c r="AF5" s="22" t="s">
        <v>630</v>
      </c>
      <c r="AG5" s="22" t="s">
        <v>615</v>
      </c>
      <c r="AH5" s="22" t="s">
        <v>616</v>
      </c>
      <c r="AI5" s="20" t="s">
        <v>13</v>
      </c>
      <c r="AJ5" s="24" t="s">
        <v>14</v>
      </c>
      <c r="AK5" s="22" t="s">
        <v>631</v>
      </c>
      <c r="AL5" s="21" t="s">
        <v>15</v>
      </c>
    </row>
    <row r="6" spans="1:38" ht="19.95" customHeight="1" x14ac:dyDescent="0.35">
      <c r="A6" s="25" t="s">
        <v>16</v>
      </c>
      <c r="B6" s="26" t="s">
        <v>17</v>
      </c>
      <c r="C6" s="31"/>
      <c r="D6" s="31"/>
      <c r="E6" s="26" t="s">
        <v>18</v>
      </c>
      <c r="F6" s="26" t="s">
        <v>19</v>
      </c>
      <c r="G6" s="26" t="s">
        <v>20</v>
      </c>
      <c r="H6" s="26" t="s">
        <v>21</v>
      </c>
      <c r="I6" s="26" t="s">
        <v>22</v>
      </c>
      <c r="J6" s="26" t="s">
        <v>23</v>
      </c>
      <c r="K6" s="26" t="s">
        <v>24</v>
      </c>
      <c r="L6" s="26" t="s">
        <v>25</v>
      </c>
      <c r="M6" s="26" t="s">
        <v>26</v>
      </c>
      <c r="N6" s="26" t="s">
        <v>27</v>
      </c>
      <c r="O6" s="26" t="s">
        <v>28</v>
      </c>
      <c r="P6" s="26" t="s">
        <v>29</v>
      </c>
      <c r="Q6" s="26" t="s">
        <v>30</v>
      </c>
      <c r="R6" s="26" t="s">
        <v>31</v>
      </c>
      <c r="S6" s="26" t="s">
        <v>32</v>
      </c>
      <c r="T6" s="26" t="s">
        <v>33</v>
      </c>
      <c r="U6" s="26" t="s">
        <v>34</v>
      </c>
      <c r="V6" s="26" t="s">
        <v>35</v>
      </c>
      <c r="W6" s="26" t="s">
        <v>36</v>
      </c>
      <c r="X6" s="26" t="s">
        <v>34</v>
      </c>
      <c r="Y6" s="26" t="s">
        <v>37</v>
      </c>
      <c r="Z6" s="26" t="s">
        <v>38</v>
      </c>
      <c r="AA6" s="26" t="s">
        <v>39</v>
      </c>
      <c r="AB6" s="26" t="s">
        <v>40</v>
      </c>
      <c r="AC6" s="26" t="s">
        <v>41</v>
      </c>
      <c r="AD6" s="26" t="s">
        <v>42</v>
      </c>
      <c r="AE6" s="26" t="s">
        <v>43</v>
      </c>
      <c r="AF6" s="26" t="s">
        <v>45</v>
      </c>
      <c r="AG6" s="26" t="s">
        <v>46</v>
      </c>
      <c r="AH6" s="26" t="s">
        <v>47</v>
      </c>
      <c r="AI6" s="26" t="s">
        <v>48</v>
      </c>
      <c r="AJ6" s="26" t="s">
        <v>49</v>
      </c>
      <c r="AK6" s="26" t="s">
        <v>50</v>
      </c>
      <c r="AL6" s="26" t="s">
        <v>51</v>
      </c>
    </row>
    <row r="7" spans="1:38" ht="19.95" customHeight="1" x14ac:dyDescent="0.35">
      <c r="A7" s="27" t="s">
        <v>52</v>
      </c>
      <c r="B7" s="30" t="s">
        <v>193</v>
      </c>
      <c r="C7" s="28"/>
      <c r="D7" s="28"/>
      <c r="E7" s="30" t="s">
        <v>194</v>
      </c>
      <c r="F7" s="30" t="s">
        <v>195</v>
      </c>
      <c r="G7" s="30" t="s">
        <v>55</v>
      </c>
      <c r="H7" s="30" t="s">
        <v>196</v>
      </c>
      <c r="I7" s="30" t="s">
        <v>197</v>
      </c>
      <c r="J7" s="30" t="s">
        <v>198</v>
      </c>
      <c r="K7" s="30" t="s">
        <v>199</v>
      </c>
      <c r="L7" s="30" t="s">
        <v>200</v>
      </c>
      <c r="M7" s="30" t="s">
        <v>18</v>
      </c>
      <c r="N7" s="30" t="s">
        <v>201</v>
      </c>
      <c r="O7" s="30" t="s">
        <v>202</v>
      </c>
      <c r="P7" s="30" t="s">
        <v>203</v>
      </c>
      <c r="Q7" s="30" t="s">
        <v>204</v>
      </c>
      <c r="R7" s="30" t="s">
        <v>64</v>
      </c>
      <c r="S7" s="30" t="s">
        <v>76</v>
      </c>
      <c r="T7" s="30" t="s">
        <v>205</v>
      </c>
      <c r="U7" s="30" t="s">
        <v>206</v>
      </c>
      <c r="V7" s="30" t="s">
        <v>37</v>
      </c>
      <c r="W7" s="30" t="s">
        <v>68</v>
      </c>
      <c r="X7" s="30" t="s">
        <v>69</v>
      </c>
      <c r="Y7" s="30" t="s">
        <v>184</v>
      </c>
      <c r="Z7" s="30" t="s">
        <v>71</v>
      </c>
      <c r="AA7" s="30" t="s">
        <v>207</v>
      </c>
      <c r="AB7" s="30" t="s">
        <v>208</v>
      </c>
      <c r="AC7" s="30" t="s">
        <v>94</v>
      </c>
      <c r="AD7" s="30" t="s">
        <v>134</v>
      </c>
      <c r="AE7" s="30" t="s">
        <v>209</v>
      </c>
      <c r="AF7" s="30" t="s">
        <v>23</v>
      </c>
      <c r="AG7" s="30" t="s">
        <v>210</v>
      </c>
      <c r="AH7" s="30" t="s">
        <v>211</v>
      </c>
      <c r="AI7" s="30" t="s">
        <v>212</v>
      </c>
      <c r="AJ7" s="30" t="s">
        <v>206</v>
      </c>
      <c r="AK7" s="30" t="s">
        <v>160</v>
      </c>
      <c r="AL7" s="30" t="s">
        <v>25</v>
      </c>
    </row>
    <row r="8" spans="1:38" ht="19.95" customHeight="1" x14ac:dyDescent="0.35">
      <c r="A8" s="25" t="s">
        <v>213</v>
      </c>
      <c r="B8" s="26" t="s">
        <v>214</v>
      </c>
      <c r="C8" s="32"/>
      <c r="D8" s="31"/>
      <c r="E8" s="26" t="s">
        <v>215</v>
      </c>
      <c r="F8" s="26" t="s">
        <v>126</v>
      </c>
      <c r="G8" s="26" t="s">
        <v>132</v>
      </c>
      <c r="H8" s="26" t="s">
        <v>132</v>
      </c>
      <c r="I8" s="26" t="s">
        <v>85</v>
      </c>
      <c r="J8" s="26" t="s">
        <v>94</v>
      </c>
      <c r="K8" s="26" t="s">
        <v>176</v>
      </c>
      <c r="L8" s="26" t="s">
        <v>216</v>
      </c>
      <c r="M8" s="26" t="s">
        <v>217</v>
      </c>
      <c r="N8" s="26" t="s">
        <v>187</v>
      </c>
      <c r="O8" s="26" t="s">
        <v>88</v>
      </c>
      <c r="P8" s="26" t="s">
        <v>176</v>
      </c>
      <c r="Q8" s="26" t="s">
        <v>93</v>
      </c>
      <c r="R8" s="26" t="s">
        <v>190</v>
      </c>
      <c r="S8" s="26" t="s">
        <v>218</v>
      </c>
      <c r="T8" s="26" t="s">
        <v>219</v>
      </c>
      <c r="U8" s="26" t="s">
        <v>136</v>
      </c>
      <c r="V8" s="26" t="s">
        <v>135</v>
      </c>
      <c r="W8" s="26" t="s">
        <v>75</v>
      </c>
      <c r="X8" s="26" t="s">
        <v>161</v>
      </c>
      <c r="Y8" s="26" t="s">
        <v>75</v>
      </c>
      <c r="Z8" s="26" t="s">
        <v>75</v>
      </c>
      <c r="AA8" s="26" t="s">
        <v>44</v>
      </c>
      <c r="AB8" s="26" t="s">
        <v>99</v>
      </c>
      <c r="AC8" s="26" t="s">
        <v>75</v>
      </c>
      <c r="AD8" s="26" t="s">
        <v>97</v>
      </c>
      <c r="AE8" s="26" t="s">
        <v>220</v>
      </c>
      <c r="AF8" s="26" t="s">
        <v>135</v>
      </c>
      <c r="AG8" s="26" t="s">
        <v>97</v>
      </c>
      <c r="AH8" s="26" t="s">
        <v>136</v>
      </c>
      <c r="AI8" s="26" t="s">
        <v>199</v>
      </c>
      <c r="AJ8" s="26" t="s">
        <v>163</v>
      </c>
      <c r="AK8" s="26" t="s">
        <v>97</v>
      </c>
      <c r="AL8" s="26" t="s">
        <v>75</v>
      </c>
    </row>
    <row r="9" spans="1:38" ht="19.95" customHeight="1" x14ac:dyDescent="0.35">
      <c r="A9" s="27" t="s">
        <v>221</v>
      </c>
      <c r="B9" s="30" t="s">
        <v>113</v>
      </c>
      <c r="C9" s="29">
        <v>0.25700000000000001</v>
      </c>
      <c r="D9" s="28">
        <v>0.26</v>
      </c>
      <c r="E9" s="30" t="s">
        <v>142</v>
      </c>
      <c r="F9" s="30" t="s">
        <v>106</v>
      </c>
      <c r="G9" s="30" t="s">
        <v>123</v>
      </c>
      <c r="H9" s="30" t="s">
        <v>222</v>
      </c>
      <c r="I9" s="30" t="s">
        <v>142</v>
      </c>
      <c r="J9" s="30" t="s">
        <v>109</v>
      </c>
      <c r="K9" s="30" t="s">
        <v>144</v>
      </c>
      <c r="L9" s="30" t="s">
        <v>113</v>
      </c>
      <c r="M9" s="30" t="s">
        <v>119</v>
      </c>
      <c r="N9" s="30" t="s">
        <v>168</v>
      </c>
      <c r="O9" s="30" t="s">
        <v>109</v>
      </c>
      <c r="P9" s="30" t="s">
        <v>122</v>
      </c>
      <c r="Q9" s="30" t="s">
        <v>108</v>
      </c>
      <c r="R9" s="30" t="s">
        <v>106</v>
      </c>
      <c r="S9" s="30" t="s">
        <v>223</v>
      </c>
      <c r="T9" s="30" t="s">
        <v>224</v>
      </c>
      <c r="U9" s="30" t="s">
        <v>225</v>
      </c>
      <c r="V9" s="30" t="s">
        <v>225</v>
      </c>
      <c r="W9" s="30" t="s">
        <v>115</v>
      </c>
      <c r="X9" s="30" t="s">
        <v>226</v>
      </c>
      <c r="Y9" s="30" t="s">
        <v>115</v>
      </c>
      <c r="Z9" s="30" t="s">
        <v>149</v>
      </c>
      <c r="AA9" s="30" t="s">
        <v>121</v>
      </c>
      <c r="AB9" s="30" t="s">
        <v>107</v>
      </c>
      <c r="AC9" s="30" t="s">
        <v>115</v>
      </c>
      <c r="AD9" s="30" t="s">
        <v>166</v>
      </c>
      <c r="AE9" s="30" t="s">
        <v>227</v>
      </c>
      <c r="AF9" s="30" t="s">
        <v>120</v>
      </c>
      <c r="AG9" s="30" t="s">
        <v>166</v>
      </c>
      <c r="AH9" s="30" t="s">
        <v>148</v>
      </c>
      <c r="AI9" s="30" t="s">
        <v>150</v>
      </c>
      <c r="AJ9" s="30" t="s">
        <v>167</v>
      </c>
      <c r="AK9" s="30" t="s">
        <v>124</v>
      </c>
      <c r="AL9" s="30" t="s">
        <v>115</v>
      </c>
    </row>
    <row r="10" spans="1:38" ht="19.95" customHeight="1" x14ac:dyDescent="0.35">
      <c r="A10" s="25" t="s">
        <v>5</v>
      </c>
      <c r="B10" s="26" t="s">
        <v>228</v>
      </c>
      <c r="C10" s="32"/>
      <c r="D10" s="31"/>
      <c r="E10" s="26" t="s">
        <v>127</v>
      </c>
      <c r="F10" s="26" t="s">
        <v>229</v>
      </c>
      <c r="G10" s="26" t="s">
        <v>93</v>
      </c>
      <c r="H10" s="26" t="s">
        <v>134</v>
      </c>
      <c r="I10" s="26" t="s">
        <v>230</v>
      </c>
      <c r="J10" s="26" t="s">
        <v>230</v>
      </c>
      <c r="K10" s="26" t="s">
        <v>134</v>
      </c>
      <c r="L10" s="26" t="s">
        <v>140</v>
      </c>
      <c r="M10" s="26" t="s">
        <v>157</v>
      </c>
      <c r="N10" s="26" t="s">
        <v>176</v>
      </c>
      <c r="O10" s="26" t="s">
        <v>46</v>
      </c>
      <c r="P10" s="26" t="s">
        <v>175</v>
      </c>
      <c r="Q10" s="26" t="s">
        <v>41</v>
      </c>
      <c r="R10" s="26" t="s">
        <v>86</v>
      </c>
      <c r="S10" s="26" t="s">
        <v>41</v>
      </c>
      <c r="T10" s="26" t="s">
        <v>75</v>
      </c>
      <c r="U10" s="26" t="s">
        <v>231</v>
      </c>
      <c r="V10" s="26" t="s">
        <v>75</v>
      </c>
      <c r="W10" s="26" t="s">
        <v>159</v>
      </c>
      <c r="X10" s="26" t="s">
        <v>75</v>
      </c>
      <c r="Y10" s="26" t="s">
        <v>179</v>
      </c>
      <c r="Z10" s="26" t="s">
        <v>75</v>
      </c>
      <c r="AA10" s="26" t="s">
        <v>75</v>
      </c>
      <c r="AB10" s="26" t="s">
        <v>75</v>
      </c>
      <c r="AC10" s="26" t="s">
        <v>99</v>
      </c>
      <c r="AD10" s="26" t="s">
        <v>97</v>
      </c>
      <c r="AE10" s="26" t="s">
        <v>75</v>
      </c>
      <c r="AF10" s="26" t="s">
        <v>44</v>
      </c>
      <c r="AG10" s="26" t="s">
        <v>97</v>
      </c>
      <c r="AH10" s="26" t="s">
        <v>232</v>
      </c>
      <c r="AI10" s="26" t="s">
        <v>161</v>
      </c>
      <c r="AJ10" s="26" t="s">
        <v>136</v>
      </c>
      <c r="AK10" s="26" t="s">
        <v>44</v>
      </c>
      <c r="AL10" s="26" t="s">
        <v>233</v>
      </c>
    </row>
    <row r="11" spans="1:38" ht="19.95" customHeight="1" x14ac:dyDescent="0.35">
      <c r="A11" s="27" t="s">
        <v>234</v>
      </c>
      <c r="B11" s="30" t="s">
        <v>167</v>
      </c>
      <c r="C11" s="29">
        <v>0.17599999999999999</v>
      </c>
      <c r="D11" s="28">
        <v>0.18</v>
      </c>
      <c r="E11" s="30" t="s">
        <v>122</v>
      </c>
      <c r="F11" s="30" t="s">
        <v>142</v>
      </c>
      <c r="G11" s="30" t="s">
        <v>124</v>
      </c>
      <c r="H11" s="30" t="s">
        <v>124</v>
      </c>
      <c r="I11" s="30" t="s">
        <v>110</v>
      </c>
      <c r="J11" s="30" t="s">
        <v>109</v>
      </c>
      <c r="K11" s="30" t="s">
        <v>124</v>
      </c>
      <c r="L11" s="30" t="s">
        <v>110</v>
      </c>
      <c r="M11" s="30" t="s">
        <v>114</v>
      </c>
      <c r="N11" s="30" t="s">
        <v>122</v>
      </c>
      <c r="O11" s="30" t="s">
        <v>107</v>
      </c>
      <c r="P11" s="30" t="s">
        <v>114</v>
      </c>
      <c r="Q11" s="30" t="s">
        <v>172</v>
      </c>
      <c r="R11" s="30" t="s">
        <v>110</v>
      </c>
      <c r="S11" s="30" t="s">
        <v>118</v>
      </c>
      <c r="T11" s="30" t="s">
        <v>115</v>
      </c>
      <c r="U11" s="30" t="s">
        <v>235</v>
      </c>
      <c r="V11" s="30" t="s">
        <v>115</v>
      </c>
      <c r="W11" s="30" t="s">
        <v>114</v>
      </c>
      <c r="X11" s="30" t="s">
        <v>149</v>
      </c>
      <c r="Y11" s="30" t="s">
        <v>171</v>
      </c>
      <c r="Z11" s="30" t="s">
        <v>115</v>
      </c>
      <c r="AA11" s="30" t="s">
        <v>115</v>
      </c>
      <c r="AB11" s="30" t="s">
        <v>115</v>
      </c>
      <c r="AC11" s="30" t="s">
        <v>166</v>
      </c>
      <c r="AD11" s="30" t="s">
        <v>226</v>
      </c>
      <c r="AE11" s="30" t="s">
        <v>115</v>
      </c>
      <c r="AF11" s="30" t="s">
        <v>149</v>
      </c>
      <c r="AG11" s="30" t="s">
        <v>166</v>
      </c>
      <c r="AH11" s="30" t="s">
        <v>236</v>
      </c>
      <c r="AI11" s="30" t="s">
        <v>148</v>
      </c>
      <c r="AJ11" s="30" t="s">
        <v>120</v>
      </c>
      <c r="AK11" s="30" t="s">
        <v>226</v>
      </c>
      <c r="AL11" s="30" t="s">
        <v>223</v>
      </c>
    </row>
    <row r="12" spans="1:38" ht="19.95" customHeight="1" x14ac:dyDescent="0.35">
      <c r="A12" s="25" t="s">
        <v>241</v>
      </c>
      <c r="B12" s="26" t="s">
        <v>68</v>
      </c>
      <c r="C12" s="32"/>
      <c r="D12" s="31"/>
      <c r="E12" s="26" t="s">
        <v>156</v>
      </c>
      <c r="F12" s="26" t="s">
        <v>102</v>
      </c>
      <c r="G12" s="26" t="s">
        <v>186</v>
      </c>
      <c r="H12" s="26" t="s">
        <v>242</v>
      </c>
      <c r="I12" s="26" t="s">
        <v>95</v>
      </c>
      <c r="J12" s="26" t="s">
        <v>180</v>
      </c>
      <c r="K12" s="26" t="s">
        <v>137</v>
      </c>
      <c r="L12" s="26" t="s">
        <v>84</v>
      </c>
      <c r="M12" s="26" t="s">
        <v>176</v>
      </c>
      <c r="N12" s="26" t="s">
        <v>73</v>
      </c>
      <c r="O12" s="26" t="s">
        <v>128</v>
      </c>
      <c r="P12" s="26" t="s">
        <v>243</v>
      </c>
      <c r="Q12" s="26" t="s">
        <v>40</v>
      </c>
      <c r="R12" s="26" t="s">
        <v>38</v>
      </c>
      <c r="S12" s="26" t="s">
        <v>99</v>
      </c>
      <c r="T12" s="26" t="s">
        <v>135</v>
      </c>
      <c r="U12" s="26" t="s">
        <v>75</v>
      </c>
      <c r="V12" s="26" t="s">
        <v>129</v>
      </c>
      <c r="W12" s="26" t="s">
        <v>180</v>
      </c>
      <c r="X12" s="26" t="s">
        <v>161</v>
      </c>
      <c r="Y12" s="26" t="s">
        <v>75</v>
      </c>
      <c r="Z12" s="26" t="s">
        <v>44</v>
      </c>
      <c r="AA12" s="26" t="s">
        <v>75</v>
      </c>
      <c r="AB12" s="26" t="s">
        <v>75</v>
      </c>
      <c r="AC12" s="26" t="s">
        <v>135</v>
      </c>
      <c r="AD12" s="26" t="s">
        <v>44</v>
      </c>
      <c r="AE12" s="26" t="s">
        <v>160</v>
      </c>
      <c r="AF12" s="26" t="s">
        <v>69</v>
      </c>
      <c r="AG12" s="26" t="s">
        <v>44</v>
      </c>
      <c r="AH12" s="26" t="s">
        <v>136</v>
      </c>
      <c r="AI12" s="26" t="s">
        <v>186</v>
      </c>
      <c r="AJ12" s="26" t="s">
        <v>92</v>
      </c>
      <c r="AK12" s="26" t="s">
        <v>97</v>
      </c>
      <c r="AL12" s="26" t="s">
        <v>134</v>
      </c>
    </row>
    <row r="13" spans="1:38" ht="19.95" customHeight="1" x14ac:dyDescent="0.35">
      <c r="A13" s="27" t="s">
        <v>244</v>
      </c>
      <c r="B13" s="30" t="s">
        <v>122</v>
      </c>
      <c r="C13" s="29">
        <v>0.128</v>
      </c>
      <c r="D13" s="28">
        <v>0.13</v>
      </c>
      <c r="E13" s="30" t="s">
        <v>144</v>
      </c>
      <c r="F13" s="30" t="s">
        <v>145</v>
      </c>
      <c r="G13" s="30" t="s">
        <v>122</v>
      </c>
      <c r="H13" s="30" t="s">
        <v>172</v>
      </c>
      <c r="I13" s="30" t="s">
        <v>147</v>
      </c>
      <c r="J13" s="30" t="s">
        <v>225</v>
      </c>
      <c r="K13" s="30" t="s">
        <v>124</v>
      </c>
      <c r="L13" s="30" t="s">
        <v>144</v>
      </c>
      <c r="M13" s="30" t="s">
        <v>166</v>
      </c>
      <c r="N13" s="30" t="s">
        <v>144</v>
      </c>
      <c r="O13" s="30" t="s">
        <v>122</v>
      </c>
      <c r="P13" s="30" t="s">
        <v>168</v>
      </c>
      <c r="Q13" s="30" t="s">
        <v>118</v>
      </c>
      <c r="R13" s="30" t="s">
        <v>144</v>
      </c>
      <c r="S13" s="30" t="s">
        <v>149</v>
      </c>
      <c r="T13" s="30" t="s">
        <v>170</v>
      </c>
      <c r="U13" s="30" t="s">
        <v>115</v>
      </c>
      <c r="V13" s="30" t="s">
        <v>235</v>
      </c>
      <c r="W13" s="30" t="s">
        <v>121</v>
      </c>
      <c r="X13" s="30" t="s">
        <v>226</v>
      </c>
      <c r="Y13" s="30" t="s">
        <v>115</v>
      </c>
      <c r="Z13" s="30" t="s">
        <v>170</v>
      </c>
      <c r="AA13" s="30" t="s">
        <v>115</v>
      </c>
      <c r="AB13" s="30" t="s">
        <v>115</v>
      </c>
      <c r="AC13" s="30" t="s">
        <v>114</v>
      </c>
      <c r="AD13" s="30" t="s">
        <v>170</v>
      </c>
      <c r="AE13" s="30" t="s">
        <v>120</v>
      </c>
      <c r="AF13" s="30" t="s">
        <v>245</v>
      </c>
      <c r="AG13" s="30" t="s">
        <v>170</v>
      </c>
      <c r="AH13" s="30" t="s">
        <v>148</v>
      </c>
      <c r="AI13" s="30" t="s">
        <v>121</v>
      </c>
      <c r="AJ13" s="30" t="s">
        <v>113</v>
      </c>
      <c r="AK13" s="30" t="s">
        <v>168</v>
      </c>
      <c r="AL13" s="30" t="s">
        <v>121</v>
      </c>
    </row>
    <row r="14" spans="1:38" ht="19.95" customHeight="1" x14ac:dyDescent="0.35">
      <c r="A14" s="25" t="s">
        <v>7</v>
      </c>
      <c r="B14" s="26" t="s">
        <v>89</v>
      </c>
      <c r="C14" s="32"/>
      <c r="D14" s="31"/>
      <c r="E14" s="26" t="s">
        <v>127</v>
      </c>
      <c r="F14" s="26" t="s">
        <v>138</v>
      </c>
      <c r="G14" s="26" t="s">
        <v>134</v>
      </c>
      <c r="H14" s="26" t="s">
        <v>136</v>
      </c>
      <c r="I14" s="26" t="s">
        <v>71</v>
      </c>
      <c r="J14" s="26" t="s">
        <v>73</v>
      </c>
      <c r="K14" s="26" t="s">
        <v>159</v>
      </c>
      <c r="L14" s="26" t="s">
        <v>230</v>
      </c>
      <c r="M14" s="26" t="s">
        <v>158</v>
      </c>
      <c r="N14" s="26" t="s">
        <v>137</v>
      </c>
      <c r="O14" s="26" t="s">
        <v>99</v>
      </c>
      <c r="P14" s="26" t="s">
        <v>46</v>
      </c>
      <c r="Q14" s="26" t="s">
        <v>159</v>
      </c>
      <c r="R14" s="26" t="s">
        <v>88</v>
      </c>
      <c r="S14" s="26" t="s">
        <v>180</v>
      </c>
      <c r="T14" s="26" t="s">
        <v>75</v>
      </c>
      <c r="U14" s="26" t="s">
        <v>159</v>
      </c>
      <c r="V14" s="26" t="s">
        <v>72</v>
      </c>
      <c r="W14" s="26" t="s">
        <v>237</v>
      </c>
      <c r="X14" s="26" t="s">
        <v>75</v>
      </c>
      <c r="Y14" s="26" t="s">
        <v>75</v>
      </c>
      <c r="Z14" s="26" t="s">
        <v>75</v>
      </c>
      <c r="AA14" s="26" t="s">
        <v>75</v>
      </c>
      <c r="AB14" s="26" t="s">
        <v>44</v>
      </c>
      <c r="AC14" s="26" t="s">
        <v>97</v>
      </c>
      <c r="AD14" s="26" t="s">
        <v>100</v>
      </c>
      <c r="AE14" s="26" t="s">
        <v>99</v>
      </c>
      <c r="AF14" s="26" t="s">
        <v>72</v>
      </c>
      <c r="AG14" s="26" t="s">
        <v>98</v>
      </c>
      <c r="AH14" s="26" t="s">
        <v>154</v>
      </c>
      <c r="AI14" s="26" t="s">
        <v>100</v>
      </c>
      <c r="AJ14" s="26" t="s">
        <v>96</v>
      </c>
      <c r="AK14" s="26" t="s">
        <v>97</v>
      </c>
      <c r="AL14" s="26" t="s">
        <v>238</v>
      </c>
    </row>
    <row r="15" spans="1:38" ht="19.95" customHeight="1" x14ac:dyDescent="0.35">
      <c r="A15" s="27" t="s">
        <v>239</v>
      </c>
      <c r="B15" s="30" t="s">
        <v>122</v>
      </c>
      <c r="C15" s="29">
        <v>0.11600000000000001</v>
      </c>
      <c r="D15" s="28">
        <v>0.12</v>
      </c>
      <c r="E15" s="30" t="s">
        <v>118</v>
      </c>
      <c r="F15" s="30" t="s">
        <v>122</v>
      </c>
      <c r="G15" s="30" t="s">
        <v>122</v>
      </c>
      <c r="H15" s="30" t="s">
        <v>225</v>
      </c>
      <c r="I15" s="30" t="s">
        <v>122</v>
      </c>
      <c r="J15" s="30" t="s">
        <v>110</v>
      </c>
      <c r="K15" s="30" t="s">
        <v>118</v>
      </c>
      <c r="L15" s="30" t="s">
        <v>145</v>
      </c>
      <c r="M15" s="30" t="s">
        <v>144</v>
      </c>
      <c r="N15" s="30" t="s">
        <v>172</v>
      </c>
      <c r="O15" s="30" t="s">
        <v>148</v>
      </c>
      <c r="P15" s="30" t="s">
        <v>114</v>
      </c>
      <c r="Q15" s="30" t="s">
        <v>171</v>
      </c>
      <c r="R15" s="30" t="s">
        <v>124</v>
      </c>
      <c r="S15" s="30" t="s">
        <v>225</v>
      </c>
      <c r="T15" s="30" t="s">
        <v>115</v>
      </c>
      <c r="U15" s="30" t="s">
        <v>147</v>
      </c>
      <c r="V15" s="30" t="s">
        <v>145</v>
      </c>
      <c r="W15" s="30" t="s">
        <v>240</v>
      </c>
      <c r="X15" s="30" t="s">
        <v>115</v>
      </c>
      <c r="Y15" s="30" t="s">
        <v>115</v>
      </c>
      <c r="Z15" s="30" t="s">
        <v>149</v>
      </c>
      <c r="AA15" s="30" t="s">
        <v>115</v>
      </c>
      <c r="AB15" s="30" t="s">
        <v>118</v>
      </c>
      <c r="AC15" s="30" t="s">
        <v>225</v>
      </c>
      <c r="AD15" s="30" t="s">
        <v>147</v>
      </c>
      <c r="AE15" s="30" t="s">
        <v>149</v>
      </c>
      <c r="AF15" s="30" t="s">
        <v>166</v>
      </c>
      <c r="AG15" s="30" t="s">
        <v>114</v>
      </c>
      <c r="AH15" s="30" t="s">
        <v>142</v>
      </c>
      <c r="AI15" s="30" t="s">
        <v>149</v>
      </c>
      <c r="AJ15" s="30" t="s">
        <v>118</v>
      </c>
      <c r="AK15" s="30" t="s">
        <v>118</v>
      </c>
      <c r="AL15" s="30" t="s">
        <v>109</v>
      </c>
    </row>
    <row r="16" spans="1:38" ht="19.95" customHeight="1" x14ac:dyDescent="0.35">
      <c r="A16" s="25" t="s">
        <v>8</v>
      </c>
      <c r="B16" s="26" t="s">
        <v>250</v>
      </c>
      <c r="C16" s="32"/>
      <c r="D16" s="31"/>
      <c r="E16" s="26" t="s">
        <v>127</v>
      </c>
      <c r="F16" s="26" t="s">
        <v>91</v>
      </c>
      <c r="G16" s="26" t="s">
        <v>88</v>
      </c>
      <c r="H16" s="26" t="s">
        <v>208</v>
      </c>
      <c r="I16" s="26" t="s">
        <v>160</v>
      </c>
      <c r="J16" s="26" t="s">
        <v>135</v>
      </c>
      <c r="K16" s="26" t="s">
        <v>137</v>
      </c>
      <c r="L16" s="26" t="s">
        <v>50</v>
      </c>
      <c r="M16" s="26" t="s">
        <v>189</v>
      </c>
      <c r="N16" s="26" t="s">
        <v>243</v>
      </c>
      <c r="O16" s="26" t="s">
        <v>176</v>
      </c>
      <c r="P16" s="26" t="s">
        <v>179</v>
      </c>
      <c r="Q16" s="26" t="s">
        <v>208</v>
      </c>
      <c r="R16" s="26" t="s">
        <v>41</v>
      </c>
      <c r="S16" s="26" t="s">
        <v>137</v>
      </c>
      <c r="T16" s="26" t="s">
        <v>72</v>
      </c>
      <c r="U16" s="26" t="s">
        <v>75</v>
      </c>
      <c r="V16" s="26" t="s">
        <v>99</v>
      </c>
      <c r="W16" s="26" t="s">
        <v>75</v>
      </c>
      <c r="X16" s="26" t="s">
        <v>162</v>
      </c>
      <c r="Y16" s="26" t="s">
        <v>75</v>
      </c>
      <c r="Z16" s="26" t="s">
        <v>44</v>
      </c>
      <c r="AA16" s="26" t="s">
        <v>44</v>
      </c>
      <c r="AB16" s="26" t="s">
        <v>75</v>
      </c>
      <c r="AC16" s="26" t="s">
        <v>75</v>
      </c>
      <c r="AD16" s="26" t="s">
        <v>136</v>
      </c>
      <c r="AE16" s="26" t="s">
        <v>251</v>
      </c>
      <c r="AF16" s="26" t="s">
        <v>72</v>
      </c>
      <c r="AG16" s="26" t="s">
        <v>44</v>
      </c>
      <c r="AH16" s="26" t="s">
        <v>75</v>
      </c>
      <c r="AI16" s="26" t="s">
        <v>252</v>
      </c>
      <c r="AJ16" s="26" t="s">
        <v>39</v>
      </c>
      <c r="AK16" s="26" t="s">
        <v>44</v>
      </c>
      <c r="AL16" s="26" t="s">
        <v>44</v>
      </c>
    </row>
    <row r="17" spans="1:38" ht="19.95" customHeight="1" x14ac:dyDescent="0.35">
      <c r="A17" s="27" t="s">
        <v>253</v>
      </c>
      <c r="B17" s="30" t="s">
        <v>147</v>
      </c>
      <c r="C17" s="29">
        <v>0.108</v>
      </c>
      <c r="D17" s="28">
        <v>0.11</v>
      </c>
      <c r="E17" s="30" t="s">
        <v>122</v>
      </c>
      <c r="F17" s="30" t="s">
        <v>145</v>
      </c>
      <c r="G17" s="30" t="s">
        <v>171</v>
      </c>
      <c r="H17" s="30" t="s">
        <v>225</v>
      </c>
      <c r="I17" s="30" t="s">
        <v>121</v>
      </c>
      <c r="J17" s="30" t="s">
        <v>120</v>
      </c>
      <c r="K17" s="30" t="s">
        <v>124</v>
      </c>
      <c r="L17" s="30" t="s">
        <v>122</v>
      </c>
      <c r="M17" s="30" t="s">
        <v>120</v>
      </c>
      <c r="N17" s="30" t="s">
        <v>124</v>
      </c>
      <c r="O17" s="30" t="s">
        <v>144</v>
      </c>
      <c r="P17" s="30" t="s">
        <v>225</v>
      </c>
      <c r="Q17" s="30" t="s">
        <v>166</v>
      </c>
      <c r="R17" s="30" t="s">
        <v>121</v>
      </c>
      <c r="S17" s="30" t="s">
        <v>167</v>
      </c>
      <c r="T17" s="30" t="s">
        <v>120</v>
      </c>
      <c r="U17" s="30" t="s">
        <v>115</v>
      </c>
      <c r="V17" s="30" t="s">
        <v>148</v>
      </c>
      <c r="W17" s="30" t="s">
        <v>115</v>
      </c>
      <c r="X17" s="30" t="s">
        <v>224</v>
      </c>
      <c r="Y17" s="30" t="s">
        <v>115</v>
      </c>
      <c r="Z17" s="30" t="s">
        <v>225</v>
      </c>
      <c r="AA17" s="30" t="s">
        <v>166</v>
      </c>
      <c r="AB17" s="30" t="s">
        <v>120</v>
      </c>
      <c r="AC17" s="30" t="s">
        <v>115</v>
      </c>
      <c r="AD17" s="30" t="s">
        <v>117</v>
      </c>
      <c r="AE17" s="30" t="s">
        <v>113</v>
      </c>
      <c r="AF17" s="30" t="s">
        <v>166</v>
      </c>
      <c r="AG17" s="30" t="s">
        <v>170</v>
      </c>
      <c r="AH17" s="30" t="s">
        <v>115</v>
      </c>
      <c r="AI17" s="30" t="s">
        <v>107</v>
      </c>
      <c r="AJ17" s="30" t="s">
        <v>147</v>
      </c>
      <c r="AK17" s="30" t="s">
        <v>120</v>
      </c>
      <c r="AL17" s="30" t="s">
        <v>115</v>
      </c>
    </row>
    <row r="18" spans="1:38" ht="19.95" customHeight="1" x14ac:dyDescent="0.35">
      <c r="A18" s="25" t="s">
        <v>9</v>
      </c>
      <c r="B18" s="26" t="s">
        <v>68</v>
      </c>
      <c r="C18" s="32"/>
      <c r="D18" s="31"/>
      <c r="E18" s="26" t="s">
        <v>158</v>
      </c>
      <c r="F18" s="26" t="s">
        <v>190</v>
      </c>
      <c r="G18" s="26" t="s">
        <v>189</v>
      </c>
      <c r="H18" s="26" t="s">
        <v>71</v>
      </c>
      <c r="I18" s="26" t="s">
        <v>128</v>
      </c>
      <c r="J18" s="26" t="s">
        <v>230</v>
      </c>
      <c r="K18" s="26" t="s">
        <v>39</v>
      </c>
      <c r="L18" s="26" t="s">
        <v>71</v>
      </c>
      <c r="M18" s="26" t="s">
        <v>132</v>
      </c>
      <c r="N18" s="26" t="s">
        <v>242</v>
      </c>
      <c r="O18" s="26" t="s">
        <v>176</v>
      </c>
      <c r="P18" s="26" t="s">
        <v>246</v>
      </c>
      <c r="Q18" s="26" t="s">
        <v>41</v>
      </c>
      <c r="R18" s="26" t="s">
        <v>39</v>
      </c>
      <c r="S18" s="26" t="s">
        <v>41</v>
      </c>
      <c r="T18" s="26" t="s">
        <v>75</v>
      </c>
      <c r="U18" s="26" t="s">
        <v>163</v>
      </c>
      <c r="V18" s="26" t="s">
        <v>44</v>
      </c>
      <c r="W18" s="26" t="s">
        <v>44</v>
      </c>
      <c r="X18" s="26" t="s">
        <v>75</v>
      </c>
      <c r="Y18" s="26" t="s">
        <v>177</v>
      </c>
      <c r="Z18" s="26" t="s">
        <v>75</v>
      </c>
      <c r="AA18" s="26" t="s">
        <v>75</v>
      </c>
      <c r="AB18" s="26" t="s">
        <v>75</v>
      </c>
      <c r="AC18" s="26" t="s">
        <v>136</v>
      </c>
      <c r="AD18" s="26" t="s">
        <v>97</v>
      </c>
      <c r="AE18" s="26" t="s">
        <v>75</v>
      </c>
      <c r="AF18" s="26" t="s">
        <v>44</v>
      </c>
      <c r="AG18" s="26" t="s">
        <v>97</v>
      </c>
      <c r="AH18" s="26" t="s">
        <v>247</v>
      </c>
      <c r="AI18" s="26" t="s">
        <v>75</v>
      </c>
      <c r="AJ18" s="26" t="s">
        <v>98</v>
      </c>
      <c r="AK18" s="26" t="s">
        <v>44</v>
      </c>
      <c r="AL18" s="26" t="s">
        <v>248</v>
      </c>
    </row>
    <row r="19" spans="1:38" ht="19.95" customHeight="1" x14ac:dyDescent="0.35">
      <c r="A19" s="27" t="s">
        <v>249</v>
      </c>
      <c r="B19" s="30" t="s">
        <v>122</v>
      </c>
      <c r="C19" s="29">
        <v>0.124</v>
      </c>
      <c r="D19" s="28">
        <v>0.12</v>
      </c>
      <c r="E19" s="30" t="s">
        <v>118</v>
      </c>
      <c r="F19" s="30" t="s">
        <v>122</v>
      </c>
      <c r="G19" s="30" t="s">
        <v>166</v>
      </c>
      <c r="H19" s="30" t="s">
        <v>147</v>
      </c>
      <c r="I19" s="30" t="s">
        <v>144</v>
      </c>
      <c r="J19" s="30" t="s">
        <v>109</v>
      </c>
      <c r="K19" s="30" t="s">
        <v>147</v>
      </c>
      <c r="L19" s="30" t="s">
        <v>225</v>
      </c>
      <c r="M19" s="30" t="s">
        <v>167</v>
      </c>
      <c r="N19" s="30" t="s">
        <v>118</v>
      </c>
      <c r="O19" s="30" t="s">
        <v>144</v>
      </c>
      <c r="P19" s="30" t="s">
        <v>172</v>
      </c>
      <c r="Q19" s="30" t="s">
        <v>172</v>
      </c>
      <c r="R19" s="30" t="s">
        <v>121</v>
      </c>
      <c r="S19" s="30" t="s">
        <v>118</v>
      </c>
      <c r="T19" s="30" t="s">
        <v>115</v>
      </c>
      <c r="U19" s="30" t="s">
        <v>167</v>
      </c>
      <c r="V19" s="30" t="s">
        <v>149</v>
      </c>
      <c r="W19" s="30" t="s">
        <v>149</v>
      </c>
      <c r="X19" s="30" t="s">
        <v>115</v>
      </c>
      <c r="Y19" s="30" t="s">
        <v>169</v>
      </c>
      <c r="Z19" s="30" t="s">
        <v>115</v>
      </c>
      <c r="AA19" s="30" t="s">
        <v>115</v>
      </c>
      <c r="AB19" s="30" t="s">
        <v>115</v>
      </c>
      <c r="AC19" s="30" t="s">
        <v>123</v>
      </c>
      <c r="AD19" s="30" t="s">
        <v>226</v>
      </c>
      <c r="AE19" s="30" t="s">
        <v>115</v>
      </c>
      <c r="AF19" s="30" t="s">
        <v>115</v>
      </c>
      <c r="AG19" s="30" t="s">
        <v>166</v>
      </c>
      <c r="AH19" s="30" t="s">
        <v>119</v>
      </c>
      <c r="AI19" s="30" t="s">
        <v>115</v>
      </c>
      <c r="AJ19" s="30" t="s">
        <v>148</v>
      </c>
      <c r="AK19" s="30" t="s">
        <v>147</v>
      </c>
      <c r="AL19" s="30" t="s">
        <v>123</v>
      </c>
    </row>
    <row r="20" spans="1:38" ht="19.95" customHeight="1" x14ac:dyDescent="0.35">
      <c r="A20" s="25" t="s">
        <v>254</v>
      </c>
      <c r="B20" s="26" t="s">
        <v>88</v>
      </c>
      <c r="C20" s="32"/>
      <c r="D20" s="31"/>
      <c r="E20" s="26" t="s">
        <v>176</v>
      </c>
      <c r="F20" s="26" t="s">
        <v>179</v>
      </c>
      <c r="G20" s="26" t="s">
        <v>40</v>
      </c>
      <c r="H20" s="26" t="s">
        <v>189</v>
      </c>
      <c r="I20" s="26" t="s">
        <v>161</v>
      </c>
      <c r="J20" s="26" t="s">
        <v>75</v>
      </c>
      <c r="K20" s="26" t="s">
        <v>44</v>
      </c>
      <c r="L20" s="26" t="s">
        <v>159</v>
      </c>
      <c r="M20" s="26" t="s">
        <v>160</v>
      </c>
      <c r="N20" s="26" t="s">
        <v>98</v>
      </c>
      <c r="O20" s="26" t="s">
        <v>40</v>
      </c>
      <c r="P20" s="26" t="s">
        <v>41</v>
      </c>
      <c r="Q20" s="26" t="s">
        <v>75</v>
      </c>
      <c r="R20" s="26" t="s">
        <v>100</v>
      </c>
      <c r="S20" s="26" t="s">
        <v>44</v>
      </c>
      <c r="T20" s="26" t="s">
        <v>98</v>
      </c>
      <c r="U20" s="26" t="s">
        <v>75</v>
      </c>
      <c r="V20" s="26" t="s">
        <v>160</v>
      </c>
      <c r="W20" s="26" t="s">
        <v>44</v>
      </c>
      <c r="X20" s="26" t="s">
        <v>75</v>
      </c>
      <c r="Y20" s="26" t="s">
        <v>75</v>
      </c>
      <c r="Z20" s="26" t="s">
        <v>95</v>
      </c>
      <c r="AA20" s="26" t="s">
        <v>75</v>
      </c>
      <c r="AB20" s="26" t="s">
        <v>75</v>
      </c>
      <c r="AC20" s="26" t="s">
        <v>75</v>
      </c>
      <c r="AD20" s="26" t="s">
        <v>100</v>
      </c>
      <c r="AE20" s="26" t="s">
        <v>98</v>
      </c>
      <c r="AF20" s="26" t="s">
        <v>246</v>
      </c>
      <c r="AG20" s="26" t="s">
        <v>98</v>
      </c>
      <c r="AH20" s="26" t="s">
        <v>44</v>
      </c>
      <c r="AI20" s="26" t="s">
        <v>44</v>
      </c>
      <c r="AJ20" s="26" t="s">
        <v>73</v>
      </c>
      <c r="AK20" s="26" t="s">
        <v>75</v>
      </c>
      <c r="AL20" s="26" t="s">
        <v>98</v>
      </c>
    </row>
    <row r="21" spans="1:38" ht="19.95" customHeight="1" x14ac:dyDescent="0.35">
      <c r="A21" s="27" t="s">
        <v>255</v>
      </c>
      <c r="B21" s="30" t="s">
        <v>120</v>
      </c>
      <c r="C21" s="29">
        <v>3.5999999999999997E-2</v>
      </c>
      <c r="D21" s="28">
        <v>0.03</v>
      </c>
      <c r="E21" s="30" t="s">
        <v>226</v>
      </c>
      <c r="F21" s="30" t="s">
        <v>148</v>
      </c>
      <c r="G21" s="30" t="s">
        <v>226</v>
      </c>
      <c r="H21" s="30" t="s">
        <v>121</v>
      </c>
      <c r="I21" s="30" t="s">
        <v>170</v>
      </c>
      <c r="J21" s="30" t="s">
        <v>115</v>
      </c>
      <c r="K21" s="30" t="s">
        <v>115</v>
      </c>
      <c r="L21" s="30" t="s">
        <v>226</v>
      </c>
      <c r="M21" s="30" t="s">
        <v>170</v>
      </c>
      <c r="N21" s="30" t="s">
        <v>148</v>
      </c>
      <c r="O21" s="30" t="s">
        <v>121</v>
      </c>
      <c r="P21" s="30" t="s">
        <v>121</v>
      </c>
      <c r="Q21" s="30" t="s">
        <v>115</v>
      </c>
      <c r="R21" s="30" t="s">
        <v>149</v>
      </c>
      <c r="S21" s="30" t="s">
        <v>115</v>
      </c>
      <c r="T21" s="30" t="s">
        <v>148</v>
      </c>
      <c r="U21" s="30" t="s">
        <v>115</v>
      </c>
      <c r="V21" s="30" t="s">
        <v>147</v>
      </c>
      <c r="W21" s="30" t="s">
        <v>149</v>
      </c>
      <c r="X21" s="30" t="s">
        <v>115</v>
      </c>
      <c r="Y21" s="30" t="s">
        <v>115</v>
      </c>
      <c r="Z21" s="30" t="s">
        <v>256</v>
      </c>
      <c r="AA21" s="30" t="s">
        <v>115</v>
      </c>
      <c r="AB21" s="30" t="s">
        <v>148</v>
      </c>
      <c r="AC21" s="30" t="s">
        <v>115</v>
      </c>
      <c r="AD21" s="30" t="s">
        <v>118</v>
      </c>
      <c r="AE21" s="30" t="s">
        <v>149</v>
      </c>
      <c r="AF21" s="30" t="s">
        <v>168</v>
      </c>
      <c r="AG21" s="30" t="s">
        <v>168</v>
      </c>
      <c r="AH21" s="30" t="s">
        <v>115</v>
      </c>
      <c r="AI21" s="30" t="s">
        <v>115</v>
      </c>
      <c r="AJ21" s="30" t="s">
        <v>124</v>
      </c>
      <c r="AK21" s="30" t="s">
        <v>149</v>
      </c>
      <c r="AL21" s="30" t="s">
        <v>149</v>
      </c>
    </row>
    <row r="22" spans="1:38" ht="19.95" customHeight="1" x14ac:dyDescent="0.35">
      <c r="A22" s="25" t="s">
        <v>265</v>
      </c>
      <c r="B22" s="26" t="s">
        <v>179</v>
      </c>
      <c r="C22" s="32"/>
      <c r="D22" s="31"/>
      <c r="E22" s="26" t="s">
        <v>136</v>
      </c>
      <c r="F22" s="26" t="s">
        <v>99</v>
      </c>
      <c r="G22" s="26" t="s">
        <v>100</v>
      </c>
      <c r="H22" s="26" t="s">
        <v>135</v>
      </c>
      <c r="I22" s="26" t="s">
        <v>44</v>
      </c>
      <c r="J22" s="26" t="s">
        <v>44</v>
      </c>
      <c r="K22" s="26" t="s">
        <v>75</v>
      </c>
      <c r="L22" s="26" t="s">
        <v>161</v>
      </c>
      <c r="M22" s="26" t="s">
        <v>100</v>
      </c>
      <c r="N22" s="26" t="s">
        <v>99</v>
      </c>
      <c r="O22" s="26" t="s">
        <v>97</v>
      </c>
      <c r="P22" s="26" t="s">
        <v>75</v>
      </c>
      <c r="Q22" s="26" t="s">
        <v>135</v>
      </c>
      <c r="R22" s="26" t="s">
        <v>44</v>
      </c>
      <c r="S22" s="26" t="s">
        <v>99</v>
      </c>
      <c r="T22" s="26" t="s">
        <v>99</v>
      </c>
      <c r="U22" s="26" t="s">
        <v>75</v>
      </c>
      <c r="V22" s="26" t="s">
        <v>75</v>
      </c>
      <c r="W22" s="26" t="s">
        <v>75</v>
      </c>
      <c r="X22" s="26" t="s">
        <v>44</v>
      </c>
      <c r="Y22" s="26" t="s">
        <v>75</v>
      </c>
      <c r="Z22" s="26" t="s">
        <v>75</v>
      </c>
      <c r="AA22" s="26" t="s">
        <v>75</v>
      </c>
      <c r="AB22" s="26" t="s">
        <v>135</v>
      </c>
      <c r="AC22" s="26" t="s">
        <v>75</v>
      </c>
      <c r="AD22" s="26" t="s">
        <v>44</v>
      </c>
      <c r="AE22" s="26" t="s">
        <v>208</v>
      </c>
      <c r="AF22" s="26" t="s">
        <v>75</v>
      </c>
      <c r="AG22" s="26" t="s">
        <v>44</v>
      </c>
      <c r="AH22" s="26" t="s">
        <v>75</v>
      </c>
      <c r="AI22" s="26" t="s">
        <v>161</v>
      </c>
      <c r="AJ22" s="26" t="s">
        <v>135</v>
      </c>
      <c r="AK22" s="26" t="s">
        <v>75</v>
      </c>
      <c r="AL22" s="26" t="s">
        <v>75</v>
      </c>
    </row>
    <row r="23" spans="1:38" ht="19.95" customHeight="1" x14ac:dyDescent="0.35">
      <c r="A23" s="27" t="s">
        <v>266</v>
      </c>
      <c r="B23" s="30" t="s">
        <v>149</v>
      </c>
      <c r="C23" s="29">
        <v>8.0000000000000002E-3</v>
      </c>
      <c r="D23" s="28">
        <v>0.01</v>
      </c>
      <c r="E23" s="30" t="s">
        <v>148</v>
      </c>
      <c r="F23" s="30" t="s">
        <v>149</v>
      </c>
      <c r="G23" s="30" t="s">
        <v>149</v>
      </c>
      <c r="H23" s="30" t="s">
        <v>170</v>
      </c>
      <c r="I23" s="30" t="s">
        <v>115</v>
      </c>
      <c r="J23" s="30" t="s">
        <v>149</v>
      </c>
      <c r="K23" s="30" t="s">
        <v>115</v>
      </c>
      <c r="L23" s="30" t="s">
        <v>148</v>
      </c>
      <c r="M23" s="30" t="s">
        <v>149</v>
      </c>
      <c r="N23" s="30" t="s">
        <v>149</v>
      </c>
      <c r="O23" s="30" t="s">
        <v>149</v>
      </c>
      <c r="P23" s="30" t="s">
        <v>115</v>
      </c>
      <c r="Q23" s="30" t="s">
        <v>225</v>
      </c>
      <c r="R23" s="30" t="s">
        <v>115</v>
      </c>
      <c r="S23" s="30" t="s">
        <v>149</v>
      </c>
      <c r="T23" s="30" t="s">
        <v>149</v>
      </c>
      <c r="U23" s="30" t="s">
        <v>115</v>
      </c>
      <c r="V23" s="30" t="s">
        <v>115</v>
      </c>
      <c r="W23" s="30" t="s">
        <v>115</v>
      </c>
      <c r="X23" s="30" t="s">
        <v>149</v>
      </c>
      <c r="Y23" s="30" t="s">
        <v>115</v>
      </c>
      <c r="Z23" s="30" t="s">
        <v>148</v>
      </c>
      <c r="AA23" s="30" t="s">
        <v>115</v>
      </c>
      <c r="AB23" s="30" t="s">
        <v>267</v>
      </c>
      <c r="AC23" s="30" t="s">
        <v>115</v>
      </c>
      <c r="AD23" s="30" t="s">
        <v>120</v>
      </c>
      <c r="AE23" s="30" t="s">
        <v>170</v>
      </c>
      <c r="AF23" s="30" t="s">
        <v>115</v>
      </c>
      <c r="AG23" s="30" t="s">
        <v>225</v>
      </c>
      <c r="AH23" s="30" t="s">
        <v>115</v>
      </c>
      <c r="AI23" s="30" t="s">
        <v>148</v>
      </c>
      <c r="AJ23" s="30" t="s">
        <v>170</v>
      </c>
      <c r="AK23" s="30" t="s">
        <v>149</v>
      </c>
      <c r="AL23" s="30" t="s">
        <v>115</v>
      </c>
    </row>
    <row r="24" spans="1:38" ht="19.95" customHeight="1" x14ac:dyDescent="0.35">
      <c r="A24" s="25" t="s">
        <v>260</v>
      </c>
      <c r="B24" s="26" t="s">
        <v>41</v>
      </c>
      <c r="C24" s="32"/>
      <c r="D24" s="31"/>
      <c r="E24" s="26" t="s">
        <v>258</v>
      </c>
      <c r="F24" s="26" t="s">
        <v>208</v>
      </c>
      <c r="G24" s="26" t="s">
        <v>180</v>
      </c>
      <c r="H24" s="26" t="s">
        <v>99</v>
      </c>
      <c r="I24" s="26" t="s">
        <v>75</v>
      </c>
      <c r="J24" s="26" t="s">
        <v>98</v>
      </c>
      <c r="K24" s="26" t="s">
        <v>97</v>
      </c>
      <c r="L24" s="26" t="s">
        <v>136</v>
      </c>
      <c r="M24" s="26" t="s">
        <v>135</v>
      </c>
      <c r="N24" s="26" t="s">
        <v>99</v>
      </c>
      <c r="O24" s="26" t="s">
        <v>44</v>
      </c>
      <c r="P24" s="26" t="s">
        <v>75</v>
      </c>
      <c r="Q24" s="26" t="s">
        <v>99</v>
      </c>
      <c r="R24" s="26" t="s">
        <v>98</v>
      </c>
      <c r="S24" s="26" t="s">
        <v>208</v>
      </c>
      <c r="T24" s="26" t="s">
        <v>98</v>
      </c>
      <c r="U24" s="26" t="s">
        <v>75</v>
      </c>
      <c r="V24" s="26" t="s">
        <v>75</v>
      </c>
      <c r="W24" s="26" t="s">
        <v>75</v>
      </c>
      <c r="X24" s="26" t="s">
        <v>75</v>
      </c>
      <c r="Y24" s="26" t="s">
        <v>75</v>
      </c>
      <c r="Z24" s="26" t="s">
        <v>75</v>
      </c>
      <c r="AA24" s="26" t="s">
        <v>179</v>
      </c>
      <c r="AB24" s="26" t="s">
        <v>75</v>
      </c>
      <c r="AC24" s="26" t="s">
        <v>75</v>
      </c>
      <c r="AD24" s="26" t="s">
        <v>75</v>
      </c>
      <c r="AE24" s="26" t="s">
        <v>40</v>
      </c>
      <c r="AF24" s="26" t="s">
        <v>44</v>
      </c>
      <c r="AG24" s="26" t="s">
        <v>97</v>
      </c>
      <c r="AH24" s="26" t="s">
        <v>75</v>
      </c>
      <c r="AI24" s="26" t="s">
        <v>81</v>
      </c>
      <c r="AJ24" s="26" t="s">
        <v>98</v>
      </c>
      <c r="AK24" s="26" t="s">
        <v>75</v>
      </c>
      <c r="AL24" s="26" t="s">
        <v>75</v>
      </c>
    </row>
    <row r="25" spans="1:38" ht="19.95" customHeight="1" x14ac:dyDescent="0.35">
      <c r="A25" s="27" t="s">
        <v>261</v>
      </c>
      <c r="B25" s="30" t="s">
        <v>148</v>
      </c>
      <c r="C25" s="29">
        <v>2.3E-2</v>
      </c>
      <c r="D25" s="28">
        <v>0.02</v>
      </c>
      <c r="E25" s="30" t="s">
        <v>148</v>
      </c>
      <c r="F25" s="30" t="s">
        <v>148</v>
      </c>
      <c r="G25" s="30" t="s">
        <v>170</v>
      </c>
      <c r="H25" s="30" t="s">
        <v>149</v>
      </c>
      <c r="I25" s="30" t="s">
        <v>115</v>
      </c>
      <c r="J25" s="30" t="s">
        <v>170</v>
      </c>
      <c r="K25" s="30" t="s">
        <v>149</v>
      </c>
      <c r="L25" s="30" t="s">
        <v>148</v>
      </c>
      <c r="M25" s="30" t="s">
        <v>148</v>
      </c>
      <c r="N25" s="30" t="s">
        <v>149</v>
      </c>
      <c r="O25" s="30" t="s">
        <v>149</v>
      </c>
      <c r="P25" s="30" t="s">
        <v>115</v>
      </c>
      <c r="Q25" s="30" t="s">
        <v>148</v>
      </c>
      <c r="R25" s="30" t="s">
        <v>148</v>
      </c>
      <c r="S25" s="30" t="s">
        <v>226</v>
      </c>
      <c r="T25" s="30" t="s">
        <v>148</v>
      </c>
      <c r="U25" s="30" t="s">
        <v>115</v>
      </c>
      <c r="V25" s="30" t="s">
        <v>115</v>
      </c>
      <c r="W25" s="30" t="s">
        <v>115</v>
      </c>
      <c r="X25" s="30" t="s">
        <v>115</v>
      </c>
      <c r="Y25" s="30" t="s">
        <v>115</v>
      </c>
      <c r="Z25" s="30" t="s">
        <v>115</v>
      </c>
      <c r="AA25" s="30" t="s">
        <v>262</v>
      </c>
      <c r="AB25" s="30" t="s">
        <v>120</v>
      </c>
      <c r="AC25" s="30" t="s">
        <v>115</v>
      </c>
      <c r="AD25" s="30" t="s">
        <v>149</v>
      </c>
      <c r="AE25" s="30" t="s">
        <v>120</v>
      </c>
      <c r="AF25" s="30" t="s">
        <v>115</v>
      </c>
      <c r="AG25" s="30" t="s">
        <v>121</v>
      </c>
      <c r="AH25" s="30" t="s">
        <v>115</v>
      </c>
      <c r="AI25" s="30" t="s">
        <v>120</v>
      </c>
      <c r="AJ25" s="30" t="s">
        <v>148</v>
      </c>
      <c r="AK25" s="30" t="s">
        <v>170</v>
      </c>
      <c r="AL25" s="30" t="s">
        <v>115</v>
      </c>
    </row>
    <row r="26" spans="1:38" ht="19.95" customHeight="1" x14ac:dyDescent="0.35">
      <c r="A26" s="25" t="s">
        <v>639</v>
      </c>
      <c r="B26" s="44"/>
      <c r="C26" s="44"/>
      <c r="D26" s="47"/>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row>
    <row r="27" spans="1:38" ht="19.95" customHeight="1" x14ac:dyDescent="0.35">
      <c r="A27" s="27" t="s">
        <v>639</v>
      </c>
      <c r="B27" s="45"/>
      <c r="C27" s="46">
        <v>2.4E-2</v>
      </c>
      <c r="D27" s="48">
        <v>0.02</v>
      </c>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row>
    <row r="28" spans="1:38" ht="19.95" customHeight="1" x14ac:dyDescent="0.35">
      <c r="A28" s="25" t="s">
        <v>257</v>
      </c>
      <c r="B28" s="26" t="s">
        <v>243</v>
      </c>
      <c r="C28" s="32"/>
      <c r="D28" s="31"/>
      <c r="E28" s="26" t="s">
        <v>210</v>
      </c>
      <c r="F28" s="26" t="s">
        <v>72</v>
      </c>
      <c r="G28" s="26" t="s">
        <v>99</v>
      </c>
      <c r="H28" s="26" t="s">
        <v>98</v>
      </c>
      <c r="I28" s="26" t="s">
        <v>180</v>
      </c>
      <c r="J28" s="26" t="s">
        <v>100</v>
      </c>
      <c r="K28" s="26" t="s">
        <v>189</v>
      </c>
      <c r="L28" s="26" t="s">
        <v>40</v>
      </c>
      <c r="M28" s="26" t="s">
        <v>135</v>
      </c>
      <c r="N28" s="26" t="s">
        <v>207</v>
      </c>
      <c r="O28" s="26" t="s">
        <v>136</v>
      </c>
      <c r="P28" s="26" t="s">
        <v>135</v>
      </c>
      <c r="Q28" s="26" t="s">
        <v>161</v>
      </c>
      <c r="R28" s="26" t="s">
        <v>72</v>
      </c>
      <c r="S28" s="26" t="s">
        <v>100</v>
      </c>
      <c r="T28" s="26" t="s">
        <v>258</v>
      </c>
      <c r="U28" s="26" t="s">
        <v>100</v>
      </c>
      <c r="V28" s="26" t="s">
        <v>180</v>
      </c>
      <c r="W28" s="26" t="s">
        <v>100</v>
      </c>
      <c r="X28" s="26" t="s">
        <v>44</v>
      </c>
      <c r="Y28" s="26" t="s">
        <v>97</v>
      </c>
      <c r="Z28" s="26" t="s">
        <v>75</v>
      </c>
      <c r="AA28" s="26" t="s">
        <v>75</v>
      </c>
      <c r="AB28" s="26" t="s">
        <v>75</v>
      </c>
      <c r="AC28" s="26" t="s">
        <v>135</v>
      </c>
      <c r="AD28" s="26" t="s">
        <v>100</v>
      </c>
      <c r="AE28" s="26" t="s">
        <v>136</v>
      </c>
      <c r="AF28" s="26" t="s">
        <v>208</v>
      </c>
      <c r="AG28" s="26" t="s">
        <v>99</v>
      </c>
      <c r="AH28" s="26" t="s">
        <v>207</v>
      </c>
      <c r="AI28" s="26" t="s">
        <v>180</v>
      </c>
      <c r="AJ28" s="26" t="s">
        <v>179</v>
      </c>
      <c r="AK28" s="26" t="s">
        <v>99</v>
      </c>
      <c r="AL28" s="26" t="s">
        <v>81</v>
      </c>
    </row>
    <row r="29" spans="1:38" ht="19.95" customHeight="1" x14ac:dyDescent="0.35">
      <c r="A29" s="27" t="s">
        <v>259</v>
      </c>
      <c r="B29" s="30" t="s">
        <v>120</v>
      </c>
      <c r="C29" s="29"/>
      <c r="D29" s="28"/>
      <c r="E29" s="30" t="s">
        <v>225</v>
      </c>
      <c r="F29" s="30" t="s">
        <v>148</v>
      </c>
      <c r="G29" s="30" t="s">
        <v>149</v>
      </c>
      <c r="H29" s="30" t="s">
        <v>170</v>
      </c>
      <c r="I29" s="30" t="s">
        <v>225</v>
      </c>
      <c r="J29" s="30" t="s">
        <v>148</v>
      </c>
      <c r="K29" s="30" t="s">
        <v>145</v>
      </c>
      <c r="L29" s="30" t="s">
        <v>120</v>
      </c>
      <c r="M29" s="30" t="s">
        <v>148</v>
      </c>
      <c r="N29" s="30" t="s">
        <v>226</v>
      </c>
      <c r="O29" s="30" t="s">
        <v>225</v>
      </c>
      <c r="P29" s="30" t="s">
        <v>170</v>
      </c>
      <c r="Q29" s="30" t="s">
        <v>120</v>
      </c>
      <c r="R29" s="30" t="s">
        <v>120</v>
      </c>
      <c r="S29" s="30" t="s">
        <v>148</v>
      </c>
      <c r="T29" s="30" t="s">
        <v>170</v>
      </c>
      <c r="U29" s="30" t="s">
        <v>148</v>
      </c>
      <c r="V29" s="30" t="s">
        <v>166</v>
      </c>
      <c r="W29" s="30" t="s">
        <v>170</v>
      </c>
      <c r="X29" s="30" t="s">
        <v>149</v>
      </c>
      <c r="Y29" s="30" t="s">
        <v>148</v>
      </c>
      <c r="Z29" s="30" t="s">
        <v>115</v>
      </c>
      <c r="AA29" s="30" t="s">
        <v>115</v>
      </c>
      <c r="AB29" s="30" t="s">
        <v>115</v>
      </c>
      <c r="AC29" s="30" t="s">
        <v>110</v>
      </c>
      <c r="AD29" s="30" t="s">
        <v>118</v>
      </c>
      <c r="AE29" s="30" t="s">
        <v>170</v>
      </c>
      <c r="AF29" s="30" t="s">
        <v>226</v>
      </c>
      <c r="AG29" s="30" t="s">
        <v>145</v>
      </c>
      <c r="AH29" s="30" t="s">
        <v>120</v>
      </c>
      <c r="AI29" s="30" t="s">
        <v>148</v>
      </c>
      <c r="AJ29" s="30" t="s">
        <v>226</v>
      </c>
      <c r="AK29" s="30" t="s">
        <v>114</v>
      </c>
      <c r="AL29" s="30" t="s">
        <v>170</v>
      </c>
    </row>
    <row r="30" spans="1:38" ht="19.95" customHeight="1" x14ac:dyDescent="0.35">
      <c r="A30" s="25" t="s">
        <v>263</v>
      </c>
      <c r="B30" s="26" t="s">
        <v>160</v>
      </c>
      <c r="C30" s="32"/>
      <c r="D30" s="31"/>
      <c r="E30" s="26" t="s">
        <v>99</v>
      </c>
      <c r="F30" s="26" t="s">
        <v>208</v>
      </c>
      <c r="G30" s="26" t="s">
        <v>75</v>
      </c>
      <c r="H30" s="26" t="s">
        <v>100</v>
      </c>
      <c r="I30" s="26" t="s">
        <v>99</v>
      </c>
      <c r="J30" s="26" t="s">
        <v>44</v>
      </c>
      <c r="K30" s="26" t="s">
        <v>161</v>
      </c>
      <c r="L30" s="26" t="s">
        <v>99</v>
      </c>
      <c r="M30" s="26" t="s">
        <v>135</v>
      </c>
      <c r="N30" s="26" t="s">
        <v>100</v>
      </c>
      <c r="O30" s="26" t="s">
        <v>44</v>
      </c>
      <c r="P30" s="26" t="s">
        <v>161</v>
      </c>
      <c r="Q30" s="26" t="s">
        <v>44</v>
      </c>
      <c r="R30" s="26" t="s">
        <v>97</v>
      </c>
      <c r="S30" s="26" t="s">
        <v>100</v>
      </c>
      <c r="T30" s="26" t="s">
        <v>97</v>
      </c>
      <c r="U30" s="26" t="s">
        <v>75</v>
      </c>
      <c r="V30" s="26" t="s">
        <v>99</v>
      </c>
      <c r="W30" s="26" t="s">
        <v>75</v>
      </c>
      <c r="X30" s="26" t="s">
        <v>44</v>
      </c>
      <c r="Y30" s="26" t="s">
        <v>100</v>
      </c>
      <c r="Z30" s="26" t="s">
        <v>75</v>
      </c>
      <c r="AA30" s="26" t="s">
        <v>44</v>
      </c>
      <c r="AB30" s="26" t="s">
        <v>75</v>
      </c>
      <c r="AC30" s="26" t="s">
        <v>44</v>
      </c>
      <c r="AD30" s="26" t="s">
        <v>44</v>
      </c>
      <c r="AE30" s="26" t="s">
        <v>135</v>
      </c>
      <c r="AF30" s="26" t="s">
        <v>99</v>
      </c>
      <c r="AG30" s="26" t="s">
        <v>75</v>
      </c>
      <c r="AH30" s="26" t="s">
        <v>100</v>
      </c>
      <c r="AI30" s="26" t="s">
        <v>100</v>
      </c>
      <c r="AJ30" s="26" t="s">
        <v>98</v>
      </c>
      <c r="AK30" s="26" t="s">
        <v>97</v>
      </c>
      <c r="AL30" s="26" t="s">
        <v>100</v>
      </c>
    </row>
    <row r="31" spans="1:38" ht="19.95" customHeight="1" x14ac:dyDescent="0.35">
      <c r="A31" s="27" t="s">
        <v>264</v>
      </c>
      <c r="B31" s="30" t="s">
        <v>149</v>
      </c>
      <c r="C31" s="29"/>
      <c r="D31" s="28"/>
      <c r="E31" s="30" t="s">
        <v>149</v>
      </c>
      <c r="F31" s="30" t="s">
        <v>148</v>
      </c>
      <c r="G31" s="30" t="s">
        <v>115</v>
      </c>
      <c r="H31" s="30" t="s">
        <v>148</v>
      </c>
      <c r="I31" s="30" t="s">
        <v>148</v>
      </c>
      <c r="J31" s="30" t="s">
        <v>149</v>
      </c>
      <c r="K31" s="30" t="s">
        <v>170</v>
      </c>
      <c r="L31" s="30" t="s">
        <v>149</v>
      </c>
      <c r="M31" s="30" t="s">
        <v>148</v>
      </c>
      <c r="N31" s="30" t="s">
        <v>148</v>
      </c>
      <c r="O31" s="30" t="s">
        <v>149</v>
      </c>
      <c r="P31" s="30" t="s">
        <v>148</v>
      </c>
      <c r="Q31" s="30" t="s">
        <v>149</v>
      </c>
      <c r="R31" s="30" t="s">
        <v>149</v>
      </c>
      <c r="S31" s="30" t="s">
        <v>148</v>
      </c>
      <c r="T31" s="30" t="s">
        <v>149</v>
      </c>
      <c r="U31" s="30" t="s">
        <v>115</v>
      </c>
      <c r="V31" s="30" t="s">
        <v>148</v>
      </c>
      <c r="W31" s="30" t="s">
        <v>115</v>
      </c>
      <c r="X31" s="30" t="s">
        <v>149</v>
      </c>
      <c r="Y31" s="30" t="s">
        <v>120</v>
      </c>
      <c r="Z31" s="30" t="s">
        <v>115</v>
      </c>
      <c r="AA31" s="30" t="s">
        <v>226</v>
      </c>
      <c r="AB31" s="30" t="s">
        <v>115</v>
      </c>
      <c r="AC31" s="30" t="s">
        <v>120</v>
      </c>
      <c r="AD31" s="30" t="s">
        <v>170</v>
      </c>
      <c r="AE31" s="30" t="s">
        <v>148</v>
      </c>
      <c r="AF31" s="30" t="s">
        <v>148</v>
      </c>
      <c r="AG31" s="30" t="s">
        <v>149</v>
      </c>
      <c r="AH31" s="30" t="s">
        <v>149</v>
      </c>
      <c r="AI31" s="30" t="s">
        <v>149</v>
      </c>
      <c r="AJ31" s="30" t="s">
        <v>148</v>
      </c>
      <c r="AK31" s="30" t="s">
        <v>118</v>
      </c>
      <c r="AL31" s="30" t="s">
        <v>149</v>
      </c>
    </row>
    <row r="32" spans="1:38" ht="19.95" customHeight="1" x14ac:dyDescent="0.35">
      <c r="A32" s="25" t="s">
        <v>268</v>
      </c>
      <c r="B32" s="26" t="s">
        <v>180</v>
      </c>
      <c r="C32" s="32"/>
      <c r="D32" s="31"/>
      <c r="E32" s="26" t="s">
        <v>180</v>
      </c>
      <c r="F32" s="26" t="s">
        <v>75</v>
      </c>
      <c r="G32" s="26" t="s">
        <v>75</v>
      </c>
      <c r="H32" s="26" t="s">
        <v>75</v>
      </c>
      <c r="I32" s="26" t="s">
        <v>44</v>
      </c>
      <c r="J32" s="26" t="s">
        <v>44</v>
      </c>
      <c r="K32" s="26" t="s">
        <v>161</v>
      </c>
      <c r="L32" s="26" t="s">
        <v>44</v>
      </c>
      <c r="M32" s="26" t="s">
        <v>44</v>
      </c>
      <c r="N32" s="26" t="s">
        <v>161</v>
      </c>
      <c r="O32" s="26" t="s">
        <v>75</v>
      </c>
      <c r="P32" s="26" t="s">
        <v>75</v>
      </c>
      <c r="Q32" s="26" t="s">
        <v>44</v>
      </c>
      <c r="R32" s="26" t="s">
        <v>97</v>
      </c>
      <c r="S32" s="26" t="s">
        <v>161</v>
      </c>
      <c r="T32" s="26" t="s">
        <v>44</v>
      </c>
      <c r="U32" s="26" t="s">
        <v>75</v>
      </c>
      <c r="V32" s="26" t="s">
        <v>75</v>
      </c>
      <c r="W32" s="26" t="s">
        <v>75</v>
      </c>
      <c r="X32" s="26" t="s">
        <v>44</v>
      </c>
      <c r="Y32" s="26" t="s">
        <v>75</v>
      </c>
      <c r="Z32" s="26" t="s">
        <v>75</v>
      </c>
      <c r="AA32" s="26" t="s">
        <v>75</v>
      </c>
      <c r="AB32" s="26" t="s">
        <v>75</v>
      </c>
      <c r="AC32" s="26" t="s">
        <v>161</v>
      </c>
      <c r="AD32" s="26" t="s">
        <v>75</v>
      </c>
      <c r="AE32" s="26" t="s">
        <v>97</v>
      </c>
      <c r="AF32" s="26" t="s">
        <v>161</v>
      </c>
      <c r="AG32" s="26" t="s">
        <v>75</v>
      </c>
      <c r="AH32" s="26" t="s">
        <v>75</v>
      </c>
      <c r="AI32" s="26" t="s">
        <v>258</v>
      </c>
      <c r="AJ32" s="26" t="s">
        <v>75</v>
      </c>
      <c r="AK32" s="26" t="s">
        <v>75</v>
      </c>
      <c r="AL32" s="26" t="s">
        <v>44</v>
      </c>
    </row>
    <row r="33" spans="1:38" ht="19.95" customHeight="1" x14ac:dyDescent="0.35">
      <c r="A33" s="27" t="s">
        <v>269</v>
      </c>
      <c r="B33" s="30" t="s">
        <v>149</v>
      </c>
      <c r="C33" s="29"/>
      <c r="D33" s="28"/>
      <c r="E33" s="30" t="s">
        <v>148</v>
      </c>
      <c r="F33" s="30" t="s">
        <v>115</v>
      </c>
      <c r="G33" s="30" t="s">
        <v>115</v>
      </c>
      <c r="H33" s="30" t="s">
        <v>115</v>
      </c>
      <c r="I33" s="30" t="s">
        <v>149</v>
      </c>
      <c r="J33" s="30" t="s">
        <v>149</v>
      </c>
      <c r="K33" s="30" t="s">
        <v>170</v>
      </c>
      <c r="L33" s="30" t="s">
        <v>115</v>
      </c>
      <c r="M33" s="30" t="s">
        <v>115</v>
      </c>
      <c r="N33" s="30" t="s">
        <v>148</v>
      </c>
      <c r="O33" s="30" t="s">
        <v>115</v>
      </c>
      <c r="P33" s="30" t="s">
        <v>115</v>
      </c>
      <c r="Q33" s="30" t="s">
        <v>149</v>
      </c>
      <c r="R33" s="30" t="s">
        <v>149</v>
      </c>
      <c r="S33" s="30" t="s">
        <v>170</v>
      </c>
      <c r="T33" s="30" t="s">
        <v>115</v>
      </c>
      <c r="U33" s="30" t="s">
        <v>115</v>
      </c>
      <c r="V33" s="30" t="s">
        <v>115</v>
      </c>
      <c r="W33" s="30" t="s">
        <v>115</v>
      </c>
      <c r="X33" s="30" t="s">
        <v>149</v>
      </c>
      <c r="Y33" s="30" t="s">
        <v>115</v>
      </c>
      <c r="Z33" s="30" t="s">
        <v>115</v>
      </c>
      <c r="AA33" s="30" t="s">
        <v>115</v>
      </c>
      <c r="AB33" s="30" t="s">
        <v>115</v>
      </c>
      <c r="AC33" s="30" t="s">
        <v>124</v>
      </c>
      <c r="AD33" s="30" t="s">
        <v>115</v>
      </c>
      <c r="AE33" s="30" t="s">
        <v>149</v>
      </c>
      <c r="AF33" s="30" t="s">
        <v>170</v>
      </c>
      <c r="AG33" s="30" t="s">
        <v>115</v>
      </c>
      <c r="AH33" s="30" t="s">
        <v>115</v>
      </c>
      <c r="AI33" s="30" t="s">
        <v>148</v>
      </c>
      <c r="AJ33" s="30" t="s">
        <v>115</v>
      </c>
      <c r="AK33" s="30" t="s">
        <v>115</v>
      </c>
      <c r="AL33" s="30" t="s">
        <v>115</v>
      </c>
    </row>
    <row r="34" spans="1:38" ht="19.95" customHeight="1" x14ac:dyDescent="0.35">
      <c r="A34" s="25" t="s">
        <v>270</v>
      </c>
      <c r="B34" s="26" t="s">
        <v>135</v>
      </c>
      <c r="C34" s="32"/>
      <c r="D34" s="31"/>
      <c r="E34" s="26" t="s">
        <v>100</v>
      </c>
      <c r="F34" s="26" t="s">
        <v>97</v>
      </c>
      <c r="G34" s="26" t="s">
        <v>75</v>
      </c>
      <c r="H34" s="26" t="s">
        <v>75</v>
      </c>
      <c r="I34" s="26" t="s">
        <v>99</v>
      </c>
      <c r="J34" s="26" t="s">
        <v>75</v>
      </c>
      <c r="K34" s="26" t="s">
        <v>99</v>
      </c>
      <c r="L34" s="26" t="s">
        <v>44</v>
      </c>
      <c r="M34" s="26" t="s">
        <v>99</v>
      </c>
      <c r="N34" s="26" t="s">
        <v>97</v>
      </c>
      <c r="O34" s="26" t="s">
        <v>97</v>
      </c>
      <c r="P34" s="26" t="s">
        <v>98</v>
      </c>
      <c r="Q34" s="26" t="s">
        <v>75</v>
      </c>
      <c r="R34" s="26" t="s">
        <v>75</v>
      </c>
      <c r="S34" s="26" t="s">
        <v>75</v>
      </c>
      <c r="T34" s="26" t="s">
        <v>75</v>
      </c>
      <c r="U34" s="26" t="s">
        <v>75</v>
      </c>
      <c r="V34" s="26" t="s">
        <v>75</v>
      </c>
      <c r="W34" s="26" t="s">
        <v>97</v>
      </c>
      <c r="X34" s="26" t="s">
        <v>75</v>
      </c>
      <c r="Y34" s="26" t="s">
        <v>75</v>
      </c>
      <c r="Z34" s="26" t="s">
        <v>75</v>
      </c>
      <c r="AA34" s="26" t="s">
        <v>75</v>
      </c>
      <c r="AB34" s="26" t="s">
        <v>75</v>
      </c>
      <c r="AC34" s="26" t="s">
        <v>44</v>
      </c>
      <c r="AD34" s="26" t="s">
        <v>99</v>
      </c>
      <c r="AE34" s="26" t="s">
        <v>75</v>
      </c>
      <c r="AF34" s="26" t="s">
        <v>75</v>
      </c>
      <c r="AG34" s="26" t="s">
        <v>99</v>
      </c>
      <c r="AH34" s="26" t="s">
        <v>99</v>
      </c>
      <c r="AI34" s="26" t="s">
        <v>75</v>
      </c>
      <c r="AJ34" s="26" t="s">
        <v>75</v>
      </c>
      <c r="AK34" s="26" t="s">
        <v>75</v>
      </c>
      <c r="AL34" s="26" t="s">
        <v>161</v>
      </c>
    </row>
    <row r="35" spans="1:38" ht="19.95" customHeight="1" x14ac:dyDescent="0.35">
      <c r="A35" s="27" t="s">
        <v>271</v>
      </c>
      <c r="B35" s="30" t="s">
        <v>149</v>
      </c>
      <c r="C35" s="29"/>
      <c r="D35" s="28"/>
      <c r="E35" s="30" t="s">
        <v>149</v>
      </c>
      <c r="F35" s="30" t="s">
        <v>115</v>
      </c>
      <c r="G35" s="30" t="s">
        <v>115</v>
      </c>
      <c r="H35" s="30" t="s">
        <v>115</v>
      </c>
      <c r="I35" s="30" t="s">
        <v>148</v>
      </c>
      <c r="J35" s="30" t="s">
        <v>115</v>
      </c>
      <c r="K35" s="30" t="s">
        <v>149</v>
      </c>
      <c r="L35" s="30" t="s">
        <v>115</v>
      </c>
      <c r="M35" s="30" t="s">
        <v>149</v>
      </c>
      <c r="N35" s="30" t="s">
        <v>149</v>
      </c>
      <c r="O35" s="30" t="s">
        <v>149</v>
      </c>
      <c r="P35" s="30" t="s">
        <v>148</v>
      </c>
      <c r="Q35" s="30" t="s">
        <v>115</v>
      </c>
      <c r="R35" s="30" t="s">
        <v>115</v>
      </c>
      <c r="S35" s="30" t="s">
        <v>115</v>
      </c>
      <c r="T35" s="30" t="s">
        <v>115</v>
      </c>
      <c r="U35" s="30" t="s">
        <v>115</v>
      </c>
      <c r="V35" s="30" t="s">
        <v>115</v>
      </c>
      <c r="W35" s="30" t="s">
        <v>148</v>
      </c>
      <c r="X35" s="30" t="s">
        <v>115</v>
      </c>
      <c r="Y35" s="30" t="s">
        <v>115</v>
      </c>
      <c r="Z35" s="30" t="s">
        <v>115</v>
      </c>
      <c r="AA35" s="30" t="s">
        <v>115</v>
      </c>
      <c r="AB35" s="30" t="s">
        <v>115</v>
      </c>
      <c r="AC35" s="30" t="s">
        <v>170</v>
      </c>
      <c r="AD35" s="30" t="s">
        <v>147</v>
      </c>
      <c r="AE35" s="30" t="s">
        <v>115</v>
      </c>
      <c r="AF35" s="30" t="s">
        <v>115</v>
      </c>
      <c r="AG35" s="30" t="s">
        <v>172</v>
      </c>
      <c r="AH35" s="30" t="s">
        <v>149</v>
      </c>
      <c r="AI35" s="30" t="s">
        <v>115</v>
      </c>
      <c r="AJ35" s="30" t="s">
        <v>115</v>
      </c>
      <c r="AK35" s="30" t="s">
        <v>149</v>
      </c>
      <c r="AL35" s="30" t="s">
        <v>149</v>
      </c>
    </row>
    <row r="36" spans="1:38" ht="18" x14ac:dyDescent="0.35">
      <c r="A36" s="25" t="s">
        <v>272</v>
      </c>
      <c r="B36" s="26" t="s">
        <v>75</v>
      </c>
      <c r="C36" s="32"/>
      <c r="D36" s="31"/>
      <c r="E36" s="26" t="s">
        <v>75</v>
      </c>
      <c r="F36" s="26" t="s">
        <v>75</v>
      </c>
      <c r="G36" s="26" t="s">
        <v>75</v>
      </c>
      <c r="H36" s="26" t="s">
        <v>75</v>
      </c>
      <c r="I36" s="26" t="s">
        <v>75</v>
      </c>
      <c r="J36" s="26" t="s">
        <v>75</v>
      </c>
      <c r="K36" s="26" t="s">
        <v>75</v>
      </c>
      <c r="L36" s="26" t="s">
        <v>75</v>
      </c>
      <c r="M36" s="26" t="s">
        <v>75</v>
      </c>
      <c r="N36" s="26" t="s">
        <v>75</v>
      </c>
      <c r="O36" s="26" t="s">
        <v>75</v>
      </c>
      <c r="P36" s="26" t="s">
        <v>75</v>
      </c>
      <c r="Q36" s="26" t="s">
        <v>75</v>
      </c>
      <c r="R36" s="26" t="s">
        <v>75</v>
      </c>
      <c r="S36" s="26" t="s">
        <v>75</v>
      </c>
      <c r="T36" s="26" t="s">
        <v>75</v>
      </c>
      <c r="U36" s="26" t="s">
        <v>75</v>
      </c>
      <c r="V36" s="26" t="s">
        <v>75</v>
      </c>
      <c r="W36" s="26" t="s">
        <v>75</v>
      </c>
      <c r="X36" s="26" t="s">
        <v>75</v>
      </c>
      <c r="Y36" s="26" t="s">
        <v>75</v>
      </c>
      <c r="Z36" s="26" t="s">
        <v>75</v>
      </c>
      <c r="AA36" s="26" t="s">
        <v>75</v>
      </c>
      <c r="AB36" s="26" t="s">
        <v>75</v>
      </c>
      <c r="AC36" s="26" t="s">
        <v>75</v>
      </c>
      <c r="AD36" s="26" t="s">
        <v>75</v>
      </c>
      <c r="AE36" s="26" t="s">
        <v>75</v>
      </c>
      <c r="AF36" s="26" t="s">
        <v>75</v>
      </c>
      <c r="AG36" s="26" t="s">
        <v>75</v>
      </c>
      <c r="AH36" s="26" t="s">
        <v>75</v>
      </c>
      <c r="AI36" s="26" t="s">
        <v>75</v>
      </c>
      <c r="AJ36" s="26" t="s">
        <v>75</v>
      </c>
      <c r="AK36" s="26" t="s">
        <v>75</v>
      </c>
      <c r="AL36" s="26" t="s">
        <v>75</v>
      </c>
    </row>
    <row r="37" spans="1:38" ht="18" x14ac:dyDescent="0.35">
      <c r="A37" s="27" t="s">
        <v>273</v>
      </c>
      <c r="B37" s="30" t="s">
        <v>115</v>
      </c>
      <c r="C37" s="29"/>
      <c r="D37" s="28"/>
      <c r="E37" s="30" t="s">
        <v>115</v>
      </c>
      <c r="F37" s="30" t="s">
        <v>115</v>
      </c>
      <c r="G37" s="30" t="s">
        <v>115</v>
      </c>
      <c r="H37" s="30" t="s">
        <v>115</v>
      </c>
      <c r="I37" s="30" t="s">
        <v>115</v>
      </c>
      <c r="J37" s="30" t="s">
        <v>115</v>
      </c>
      <c r="K37" s="30" t="s">
        <v>115</v>
      </c>
      <c r="L37" s="30" t="s">
        <v>115</v>
      </c>
      <c r="M37" s="30" t="s">
        <v>115</v>
      </c>
      <c r="N37" s="30" t="s">
        <v>115</v>
      </c>
      <c r="O37" s="30" t="s">
        <v>115</v>
      </c>
      <c r="P37" s="30" t="s">
        <v>115</v>
      </c>
      <c r="Q37" s="30" t="s">
        <v>115</v>
      </c>
      <c r="R37" s="30" t="s">
        <v>115</v>
      </c>
      <c r="S37" s="30" t="s">
        <v>115</v>
      </c>
      <c r="T37" s="30" t="s">
        <v>115</v>
      </c>
      <c r="U37" s="30" t="s">
        <v>115</v>
      </c>
      <c r="V37" s="30" t="s">
        <v>115</v>
      </c>
      <c r="W37" s="30" t="s">
        <v>115</v>
      </c>
      <c r="X37" s="30" t="s">
        <v>115</v>
      </c>
      <c r="Y37" s="30" t="s">
        <v>115</v>
      </c>
      <c r="Z37" s="30" t="s">
        <v>115</v>
      </c>
      <c r="AA37" s="30" t="s">
        <v>115</v>
      </c>
      <c r="AB37" s="30" t="s">
        <v>115</v>
      </c>
      <c r="AC37" s="30" t="s">
        <v>115</v>
      </c>
      <c r="AD37" s="30" t="s">
        <v>115</v>
      </c>
      <c r="AE37" s="30" t="s">
        <v>115</v>
      </c>
      <c r="AF37" s="30" t="s">
        <v>115</v>
      </c>
      <c r="AG37" s="30" t="s">
        <v>115</v>
      </c>
      <c r="AH37" s="30" t="s">
        <v>115</v>
      </c>
      <c r="AI37" s="30" t="s">
        <v>115</v>
      </c>
      <c r="AJ37" s="30" t="s">
        <v>115</v>
      </c>
      <c r="AK37" s="30" t="s">
        <v>115</v>
      </c>
      <c r="AL37" s="30" t="s">
        <v>115</v>
      </c>
    </row>
    <row r="38" spans="1:38" x14ac:dyDescent="0.3">
      <c r="B38" s="1"/>
      <c r="C38" s="1">
        <f t="shared" ref="C38" si="0">((C9)+(C11)+(C13)+(C15)+(C17)+(C19)+(C21)+(C23)+(C25)+(C27)+(C29)+(C31)+(C33)+(C35)+(C37))</f>
        <v>1</v>
      </c>
      <c r="D38" s="1">
        <f>((D9)+(D11)+(D13)+(D15)+(D17)+(D19)+(D21)+(D23)+(D25)+(D27)+(D29)+(D31)+(D33)+(D35)+(D37))</f>
        <v>1</v>
      </c>
    </row>
  </sheetData>
  <sheetProtection algorithmName="SHA-512" hashValue="wA2DLn3mu8GvDApu5gXP9j2WPcKuH7jZYEGkY6TdPtGceyZviOSUEcBn3+dqKcmNGrAzeTcQcmdE242mn6ql5A==" saltValue="lWeE+frYQUUyPyy54NI8jg==" spinCount="100000" sheet="1" objects="1" scenarios="1"/>
  <mergeCells count="9">
    <mergeCell ref="O4:S4"/>
    <mergeCell ref="T4:AD4"/>
    <mergeCell ref="AE4:AH4"/>
    <mergeCell ref="AI4:AL4"/>
    <mergeCell ref="B2:F2"/>
    <mergeCell ref="A3:E3"/>
    <mergeCell ref="E4:F4"/>
    <mergeCell ref="G4:K4"/>
    <mergeCell ref="L4:N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0">
    <pageSetUpPr fitToPage="1"/>
  </sheetPr>
  <dimension ref="A1:AJ11"/>
  <sheetViews>
    <sheetView showGridLines="0" workbookViewId="0"/>
  </sheetViews>
  <sheetFormatPr defaultRowHeight="14.4" x14ac:dyDescent="0.3"/>
  <cols>
    <col min="1" max="1" width="51.4414062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677</v>
      </c>
      <c r="B3" s="103"/>
      <c r="C3" s="103"/>
      <c r="D3" s="103"/>
      <c r="E3" s="11"/>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55</v>
      </c>
      <c r="F7" s="30" t="s">
        <v>56</v>
      </c>
      <c r="G7" s="30" t="s">
        <v>232</v>
      </c>
      <c r="H7" s="30" t="s">
        <v>198</v>
      </c>
      <c r="I7" s="30" t="s">
        <v>348</v>
      </c>
      <c r="J7" s="30" t="s">
        <v>58</v>
      </c>
      <c r="K7" s="30" t="s">
        <v>18</v>
      </c>
      <c r="L7" s="30" t="s">
        <v>201</v>
      </c>
      <c r="M7" s="30" t="s">
        <v>61</v>
      </c>
      <c r="N7" s="30" t="s">
        <v>349</v>
      </c>
      <c r="O7" s="30" t="s">
        <v>63</v>
      </c>
      <c r="P7" s="30" t="s">
        <v>66</v>
      </c>
      <c r="Q7" s="30" t="s">
        <v>65</v>
      </c>
      <c r="R7" s="30" t="s">
        <v>66</v>
      </c>
      <c r="S7" s="30" t="s">
        <v>67</v>
      </c>
      <c r="T7" s="30" t="s">
        <v>37</v>
      </c>
      <c r="U7" s="30" t="s">
        <v>68</v>
      </c>
      <c r="V7" s="30" t="s">
        <v>69</v>
      </c>
      <c r="W7" s="30" t="s">
        <v>70</v>
      </c>
      <c r="X7" s="30" t="s">
        <v>71</v>
      </c>
      <c r="Y7" s="30" t="s">
        <v>40</v>
      </c>
      <c r="Z7" s="30" t="s">
        <v>179</v>
      </c>
      <c r="AA7" s="30" t="s">
        <v>38</v>
      </c>
      <c r="AB7" s="30" t="s">
        <v>134</v>
      </c>
      <c r="AC7" s="30" t="s">
        <v>74</v>
      </c>
      <c r="AD7" s="30" t="s">
        <v>65</v>
      </c>
      <c r="AE7" s="30" t="s">
        <v>210</v>
      </c>
      <c r="AF7" s="30" t="s">
        <v>278</v>
      </c>
      <c r="AG7" s="30" t="s">
        <v>212</v>
      </c>
      <c r="AH7" s="30" t="s">
        <v>206</v>
      </c>
      <c r="AI7" s="30" t="s">
        <v>160</v>
      </c>
      <c r="AJ7" s="30" t="s">
        <v>82</v>
      </c>
    </row>
    <row r="8" spans="1:36" ht="19.95" customHeight="1" x14ac:dyDescent="0.35">
      <c r="A8" s="25" t="s">
        <v>312</v>
      </c>
      <c r="B8" s="26" t="s">
        <v>370</v>
      </c>
      <c r="C8" s="26" t="s">
        <v>243</v>
      </c>
      <c r="D8" s="26" t="s">
        <v>184</v>
      </c>
      <c r="E8" s="26" t="s">
        <v>131</v>
      </c>
      <c r="F8" s="26" t="s">
        <v>95</v>
      </c>
      <c r="G8" s="26" t="s">
        <v>136</v>
      </c>
      <c r="H8" s="26" t="s">
        <v>208</v>
      </c>
      <c r="I8" s="26" t="s">
        <v>128</v>
      </c>
      <c r="J8" s="26" t="s">
        <v>187</v>
      </c>
      <c r="K8" s="26" t="s">
        <v>42</v>
      </c>
      <c r="L8" s="26" t="s">
        <v>176</v>
      </c>
      <c r="M8" s="26" t="s">
        <v>242</v>
      </c>
      <c r="N8" s="26" t="s">
        <v>39</v>
      </c>
      <c r="O8" s="26" t="s">
        <v>71</v>
      </c>
      <c r="P8" s="26" t="s">
        <v>188</v>
      </c>
      <c r="Q8" s="26" t="s">
        <v>96</v>
      </c>
      <c r="R8" s="26" t="s">
        <v>230</v>
      </c>
      <c r="S8" s="26" t="s">
        <v>39</v>
      </c>
      <c r="T8" s="26" t="s">
        <v>99</v>
      </c>
      <c r="U8" s="26" t="s">
        <v>210</v>
      </c>
      <c r="V8" s="26" t="s">
        <v>136</v>
      </c>
      <c r="W8" s="26" t="s">
        <v>207</v>
      </c>
      <c r="X8" s="26" t="s">
        <v>44</v>
      </c>
      <c r="Y8" s="26" t="s">
        <v>98</v>
      </c>
      <c r="Z8" s="26" t="s">
        <v>44</v>
      </c>
      <c r="AA8" s="26" t="s">
        <v>44</v>
      </c>
      <c r="AB8" s="26" t="s">
        <v>100</v>
      </c>
      <c r="AC8" s="26" t="s">
        <v>178</v>
      </c>
      <c r="AD8" s="26" t="s">
        <v>100</v>
      </c>
      <c r="AE8" s="26" t="s">
        <v>161</v>
      </c>
      <c r="AF8" s="26" t="s">
        <v>190</v>
      </c>
      <c r="AG8" s="26" t="s">
        <v>86</v>
      </c>
      <c r="AH8" s="26" t="s">
        <v>98</v>
      </c>
      <c r="AI8" s="26" t="s">
        <v>44</v>
      </c>
      <c r="AJ8" s="26" t="s">
        <v>218</v>
      </c>
    </row>
    <row r="9" spans="1:36" ht="19.95" customHeight="1" x14ac:dyDescent="0.35">
      <c r="A9" s="27" t="s">
        <v>314</v>
      </c>
      <c r="B9" s="30" t="s">
        <v>122</v>
      </c>
      <c r="C9" s="30" t="s">
        <v>121</v>
      </c>
      <c r="D9" s="30" t="s">
        <v>124</v>
      </c>
      <c r="E9" s="30" t="s">
        <v>142</v>
      </c>
      <c r="F9" s="30" t="s">
        <v>145</v>
      </c>
      <c r="G9" s="30" t="s">
        <v>225</v>
      </c>
      <c r="H9" s="30" t="s">
        <v>166</v>
      </c>
      <c r="I9" s="30" t="s">
        <v>118</v>
      </c>
      <c r="J9" s="30" t="s">
        <v>118</v>
      </c>
      <c r="K9" s="30" t="s">
        <v>144</v>
      </c>
      <c r="L9" s="30" t="s">
        <v>122</v>
      </c>
      <c r="M9" s="30" t="s">
        <v>144</v>
      </c>
      <c r="N9" s="30" t="s">
        <v>145</v>
      </c>
      <c r="O9" s="30" t="s">
        <v>144</v>
      </c>
      <c r="P9" s="30" t="s">
        <v>118</v>
      </c>
      <c r="Q9" s="30" t="s">
        <v>144</v>
      </c>
      <c r="R9" s="30" t="s">
        <v>144</v>
      </c>
      <c r="S9" s="30" t="s">
        <v>147</v>
      </c>
      <c r="T9" s="30" t="s">
        <v>148</v>
      </c>
      <c r="U9" s="30" t="s">
        <v>107</v>
      </c>
      <c r="V9" s="30" t="s">
        <v>118</v>
      </c>
      <c r="W9" s="30" t="s">
        <v>114</v>
      </c>
      <c r="X9" s="30" t="s">
        <v>120</v>
      </c>
      <c r="Y9" s="30" t="s">
        <v>112</v>
      </c>
      <c r="Z9" s="30" t="s">
        <v>120</v>
      </c>
      <c r="AA9" s="30" t="s">
        <v>170</v>
      </c>
      <c r="AB9" s="30" t="s">
        <v>172</v>
      </c>
      <c r="AC9" s="30" t="s">
        <v>172</v>
      </c>
      <c r="AD9" s="30" t="s">
        <v>148</v>
      </c>
      <c r="AE9" s="30" t="s">
        <v>107</v>
      </c>
      <c r="AF9" s="30" t="s">
        <v>171</v>
      </c>
      <c r="AG9" s="30" t="s">
        <v>144</v>
      </c>
      <c r="AH9" s="30" t="s">
        <v>148</v>
      </c>
      <c r="AI9" s="30" t="s">
        <v>166</v>
      </c>
      <c r="AJ9" s="30" t="s">
        <v>124</v>
      </c>
    </row>
    <row r="10" spans="1:36" ht="19.95" customHeight="1" x14ac:dyDescent="0.35">
      <c r="A10" s="25" t="s">
        <v>279</v>
      </c>
      <c r="B10" s="26" t="s">
        <v>550</v>
      </c>
      <c r="C10" s="26" t="s">
        <v>551</v>
      </c>
      <c r="D10" s="26" t="s">
        <v>552</v>
      </c>
      <c r="E10" s="26" t="s">
        <v>348</v>
      </c>
      <c r="F10" s="26" t="s">
        <v>378</v>
      </c>
      <c r="G10" s="26" t="s">
        <v>394</v>
      </c>
      <c r="H10" s="26" t="s">
        <v>28</v>
      </c>
      <c r="I10" s="26" t="s">
        <v>289</v>
      </c>
      <c r="J10" s="26" t="s">
        <v>450</v>
      </c>
      <c r="K10" s="26" t="s">
        <v>459</v>
      </c>
      <c r="L10" s="26" t="s">
        <v>80</v>
      </c>
      <c r="M10" s="26" t="s">
        <v>317</v>
      </c>
      <c r="N10" s="26" t="s">
        <v>536</v>
      </c>
      <c r="O10" s="26" t="s">
        <v>323</v>
      </c>
      <c r="P10" s="26" t="s">
        <v>553</v>
      </c>
      <c r="Q10" s="26" t="s">
        <v>377</v>
      </c>
      <c r="R10" s="26" t="s">
        <v>398</v>
      </c>
      <c r="S10" s="26" t="s">
        <v>297</v>
      </c>
      <c r="T10" s="26" t="s">
        <v>139</v>
      </c>
      <c r="U10" s="26" t="s">
        <v>326</v>
      </c>
      <c r="V10" s="26" t="s">
        <v>70</v>
      </c>
      <c r="W10" s="26" t="s">
        <v>413</v>
      </c>
      <c r="X10" s="26" t="s">
        <v>41</v>
      </c>
      <c r="Y10" s="26" t="s">
        <v>72</v>
      </c>
      <c r="Z10" s="26" t="s">
        <v>72</v>
      </c>
      <c r="AA10" s="26" t="s">
        <v>94</v>
      </c>
      <c r="AB10" s="26" t="s">
        <v>188</v>
      </c>
      <c r="AC10" s="26" t="s">
        <v>357</v>
      </c>
      <c r="AD10" s="26" t="s">
        <v>197</v>
      </c>
      <c r="AE10" s="26" t="s">
        <v>71</v>
      </c>
      <c r="AF10" s="26" t="s">
        <v>48</v>
      </c>
      <c r="AG10" s="26" t="s">
        <v>296</v>
      </c>
      <c r="AH10" s="26" t="s">
        <v>425</v>
      </c>
      <c r="AI10" s="26" t="s">
        <v>179</v>
      </c>
      <c r="AJ10" s="26" t="s">
        <v>554</v>
      </c>
    </row>
    <row r="11" spans="1:36" ht="19.95" customHeight="1" x14ac:dyDescent="0.35">
      <c r="A11" s="27" t="s">
        <v>299</v>
      </c>
      <c r="B11" s="30" t="s">
        <v>256</v>
      </c>
      <c r="C11" s="30" t="s">
        <v>303</v>
      </c>
      <c r="D11" s="30" t="s">
        <v>334</v>
      </c>
      <c r="E11" s="30" t="s">
        <v>440</v>
      </c>
      <c r="F11" s="30" t="s">
        <v>301</v>
      </c>
      <c r="G11" s="30" t="s">
        <v>304</v>
      </c>
      <c r="H11" s="30" t="s">
        <v>300</v>
      </c>
      <c r="I11" s="30" t="s">
        <v>306</v>
      </c>
      <c r="J11" s="30" t="s">
        <v>306</v>
      </c>
      <c r="K11" s="30" t="s">
        <v>309</v>
      </c>
      <c r="L11" s="30" t="s">
        <v>256</v>
      </c>
      <c r="M11" s="30" t="s">
        <v>309</v>
      </c>
      <c r="N11" s="30" t="s">
        <v>301</v>
      </c>
      <c r="O11" s="30" t="s">
        <v>309</v>
      </c>
      <c r="P11" s="30" t="s">
        <v>306</v>
      </c>
      <c r="Q11" s="30" t="s">
        <v>309</v>
      </c>
      <c r="R11" s="30" t="s">
        <v>309</v>
      </c>
      <c r="S11" s="30" t="s">
        <v>310</v>
      </c>
      <c r="T11" s="30" t="s">
        <v>308</v>
      </c>
      <c r="U11" s="30" t="s">
        <v>262</v>
      </c>
      <c r="V11" s="30" t="s">
        <v>306</v>
      </c>
      <c r="W11" s="30" t="s">
        <v>337</v>
      </c>
      <c r="X11" s="30" t="s">
        <v>305</v>
      </c>
      <c r="Y11" s="30" t="s">
        <v>479</v>
      </c>
      <c r="Z11" s="30" t="s">
        <v>305</v>
      </c>
      <c r="AA11" s="30" t="s">
        <v>311</v>
      </c>
      <c r="AB11" s="30" t="s">
        <v>381</v>
      </c>
      <c r="AC11" s="30" t="s">
        <v>381</v>
      </c>
      <c r="AD11" s="30" t="s">
        <v>308</v>
      </c>
      <c r="AE11" s="30" t="s">
        <v>262</v>
      </c>
      <c r="AF11" s="30" t="s">
        <v>333</v>
      </c>
      <c r="AG11" s="30" t="s">
        <v>309</v>
      </c>
      <c r="AH11" s="30" t="s">
        <v>308</v>
      </c>
      <c r="AI11" s="30" t="s">
        <v>300</v>
      </c>
      <c r="AJ11" s="30" t="s">
        <v>334</v>
      </c>
    </row>
  </sheetData>
  <sheetProtection algorithmName="SHA-512" hashValue="LYrDuQ1VGDkCGcpCEDiVz6XLIjlXA6l+8nkbmYpTnrCJK4oMLRETbrVmJ2OL4ibu17LQ+QpMTAX72CNxFXUKMg==" saltValue="gFHzP0VYwzcN9+st6v/5Ug==" spinCount="100000" sheet="1" objects="1" scenarios="1"/>
  <mergeCells count="9">
    <mergeCell ref="R4:AB4"/>
    <mergeCell ref="AC4:AF4"/>
    <mergeCell ref="AG4:AJ4"/>
    <mergeCell ref="A3:D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1">
    <pageSetUpPr fitToPage="1"/>
  </sheetPr>
  <dimension ref="A1:AJ11"/>
  <sheetViews>
    <sheetView showGridLines="0" workbookViewId="0"/>
  </sheetViews>
  <sheetFormatPr defaultRowHeight="14.4" x14ac:dyDescent="0.3"/>
  <cols>
    <col min="1" max="1" width="52.21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9.2" customHeight="1" x14ac:dyDescent="0.4">
      <c r="A3" s="103" t="s">
        <v>678</v>
      </c>
      <c r="B3" s="103"/>
      <c r="C3" s="103"/>
      <c r="D3" s="11"/>
      <c r="E3" s="11"/>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55</v>
      </c>
      <c r="F7" s="30" t="s">
        <v>348</v>
      </c>
      <c r="G7" s="30" t="s">
        <v>21</v>
      </c>
      <c r="H7" s="30" t="s">
        <v>198</v>
      </c>
      <c r="I7" s="30" t="s">
        <v>56</v>
      </c>
      <c r="J7" s="30" t="s">
        <v>58</v>
      </c>
      <c r="K7" s="30" t="s">
        <v>59</v>
      </c>
      <c r="L7" s="30" t="s">
        <v>60</v>
      </c>
      <c r="M7" s="30" t="s">
        <v>61</v>
      </c>
      <c r="N7" s="30" t="s">
        <v>62</v>
      </c>
      <c r="O7" s="30" t="s">
        <v>63</v>
      </c>
      <c r="P7" s="30" t="s">
        <v>64</v>
      </c>
      <c r="Q7" s="30" t="s">
        <v>23</v>
      </c>
      <c r="R7" s="30" t="s">
        <v>66</v>
      </c>
      <c r="S7" s="30" t="s">
        <v>67</v>
      </c>
      <c r="T7" s="30" t="s">
        <v>37</v>
      </c>
      <c r="U7" s="30" t="s">
        <v>68</v>
      </c>
      <c r="V7" s="30" t="s">
        <v>69</v>
      </c>
      <c r="W7" s="30" t="s">
        <v>70</v>
      </c>
      <c r="X7" s="30" t="s">
        <v>71</v>
      </c>
      <c r="Y7" s="30" t="s">
        <v>40</v>
      </c>
      <c r="Z7" s="30" t="s">
        <v>72</v>
      </c>
      <c r="AA7" s="30" t="s">
        <v>94</v>
      </c>
      <c r="AB7" s="30" t="s">
        <v>134</v>
      </c>
      <c r="AC7" s="30" t="s">
        <v>74</v>
      </c>
      <c r="AD7" s="30" t="s">
        <v>65</v>
      </c>
      <c r="AE7" s="30" t="s">
        <v>210</v>
      </c>
      <c r="AF7" s="30" t="s">
        <v>278</v>
      </c>
      <c r="AG7" s="30" t="s">
        <v>212</v>
      </c>
      <c r="AH7" s="30" t="s">
        <v>206</v>
      </c>
      <c r="AI7" s="30" t="s">
        <v>160</v>
      </c>
      <c r="AJ7" s="30" t="s">
        <v>82</v>
      </c>
    </row>
    <row r="8" spans="1:36" ht="19.95" customHeight="1" x14ac:dyDescent="0.35">
      <c r="A8" s="25" t="s">
        <v>312</v>
      </c>
      <c r="B8" s="26" t="s">
        <v>103</v>
      </c>
      <c r="C8" s="26" t="s">
        <v>85</v>
      </c>
      <c r="D8" s="26" t="s">
        <v>84</v>
      </c>
      <c r="E8" s="26" t="s">
        <v>242</v>
      </c>
      <c r="F8" s="26" t="s">
        <v>176</v>
      </c>
      <c r="G8" s="26" t="s">
        <v>160</v>
      </c>
      <c r="H8" s="26" t="s">
        <v>258</v>
      </c>
      <c r="I8" s="26" t="s">
        <v>95</v>
      </c>
      <c r="J8" s="26" t="s">
        <v>88</v>
      </c>
      <c r="K8" s="26" t="s">
        <v>246</v>
      </c>
      <c r="L8" s="26" t="s">
        <v>96</v>
      </c>
      <c r="M8" s="26" t="s">
        <v>207</v>
      </c>
      <c r="N8" s="26" t="s">
        <v>96</v>
      </c>
      <c r="O8" s="26" t="s">
        <v>71</v>
      </c>
      <c r="P8" s="26" t="s">
        <v>41</v>
      </c>
      <c r="Q8" s="26" t="s">
        <v>207</v>
      </c>
      <c r="R8" s="26" t="s">
        <v>93</v>
      </c>
      <c r="S8" s="26" t="s">
        <v>207</v>
      </c>
      <c r="T8" s="26" t="s">
        <v>95</v>
      </c>
      <c r="U8" s="26" t="s">
        <v>99</v>
      </c>
      <c r="V8" s="26" t="s">
        <v>258</v>
      </c>
      <c r="W8" s="26" t="s">
        <v>44</v>
      </c>
      <c r="X8" s="26" t="s">
        <v>75</v>
      </c>
      <c r="Y8" s="26" t="s">
        <v>97</v>
      </c>
      <c r="Z8" s="26" t="s">
        <v>97</v>
      </c>
      <c r="AA8" s="26" t="s">
        <v>97</v>
      </c>
      <c r="AB8" s="26" t="s">
        <v>75</v>
      </c>
      <c r="AC8" s="26" t="s">
        <v>84</v>
      </c>
      <c r="AD8" s="26" t="s">
        <v>71</v>
      </c>
      <c r="AE8" s="26" t="s">
        <v>75</v>
      </c>
      <c r="AF8" s="26" t="s">
        <v>41</v>
      </c>
      <c r="AG8" s="26" t="s">
        <v>133</v>
      </c>
      <c r="AH8" s="26" t="s">
        <v>176</v>
      </c>
      <c r="AI8" s="26" t="s">
        <v>44</v>
      </c>
      <c r="AJ8" s="26" t="s">
        <v>160</v>
      </c>
    </row>
    <row r="9" spans="1:36" ht="19.95" customHeight="1" x14ac:dyDescent="0.35">
      <c r="A9" s="27" t="s">
        <v>314</v>
      </c>
      <c r="B9" s="30" t="s">
        <v>145</v>
      </c>
      <c r="C9" s="30" t="s">
        <v>121</v>
      </c>
      <c r="D9" s="30" t="s">
        <v>118</v>
      </c>
      <c r="E9" s="30" t="s">
        <v>147</v>
      </c>
      <c r="F9" s="30" t="s">
        <v>144</v>
      </c>
      <c r="G9" s="30" t="s">
        <v>121</v>
      </c>
      <c r="H9" s="30" t="s">
        <v>225</v>
      </c>
      <c r="I9" s="30" t="s">
        <v>145</v>
      </c>
      <c r="J9" s="30" t="s">
        <v>147</v>
      </c>
      <c r="K9" s="30" t="s">
        <v>121</v>
      </c>
      <c r="L9" s="30" t="s">
        <v>147</v>
      </c>
      <c r="M9" s="30" t="s">
        <v>121</v>
      </c>
      <c r="N9" s="30" t="s">
        <v>147</v>
      </c>
      <c r="O9" s="30" t="s">
        <v>172</v>
      </c>
      <c r="P9" s="30" t="s">
        <v>121</v>
      </c>
      <c r="Q9" s="30" t="s">
        <v>145</v>
      </c>
      <c r="R9" s="30" t="s">
        <v>168</v>
      </c>
      <c r="S9" s="30" t="s">
        <v>166</v>
      </c>
      <c r="T9" s="30" t="s">
        <v>144</v>
      </c>
      <c r="U9" s="30" t="s">
        <v>148</v>
      </c>
      <c r="V9" s="30" t="s">
        <v>145</v>
      </c>
      <c r="W9" s="30" t="s">
        <v>148</v>
      </c>
      <c r="X9" s="30" t="s">
        <v>115</v>
      </c>
      <c r="Y9" s="30" t="s">
        <v>147</v>
      </c>
      <c r="Z9" s="30" t="s">
        <v>171</v>
      </c>
      <c r="AA9" s="30" t="s">
        <v>226</v>
      </c>
      <c r="AB9" s="30" t="s">
        <v>149</v>
      </c>
      <c r="AC9" s="30" t="s">
        <v>144</v>
      </c>
      <c r="AD9" s="30" t="s">
        <v>122</v>
      </c>
      <c r="AE9" s="30" t="s">
        <v>149</v>
      </c>
      <c r="AF9" s="30" t="s">
        <v>225</v>
      </c>
      <c r="AG9" s="30" t="s">
        <v>144</v>
      </c>
      <c r="AH9" s="30" t="s">
        <v>172</v>
      </c>
      <c r="AI9" s="30" t="s">
        <v>145</v>
      </c>
      <c r="AJ9" s="30" t="s">
        <v>170</v>
      </c>
    </row>
    <row r="10" spans="1:36" ht="19.95" customHeight="1" x14ac:dyDescent="0.35">
      <c r="A10" s="25" t="s">
        <v>279</v>
      </c>
      <c r="B10" s="26" t="s">
        <v>555</v>
      </c>
      <c r="C10" s="26" t="s">
        <v>556</v>
      </c>
      <c r="D10" s="26" t="s">
        <v>557</v>
      </c>
      <c r="E10" s="26" t="s">
        <v>201</v>
      </c>
      <c r="F10" s="26" t="s">
        <v>76</v>
      </c>
      <c r="G10" s="26" t="s">
        <v>294</v>
      </c>
      <c r="H10" s="26" t="s">
        <v>460</v>
      </c>
      <c r="I10" s="26" t="s">
        <v>378</v>
      </c>
      <c r="J10" s="26" t="s">
        <v>558</v>
      </c>
      <c r="K10" s="26" t="s">
        <v>559</v>
      </c>
      <c r="L10" s="26" t="s">
        <v>219</v>
      </c>
      <c r="M10" s="26" t="s">
        <v>410</v>
      </c>
      <c r="N10" s="26" t="s">
        <v>80</v>
      </c>
      <c r="O10" s="26" t="s">
        <v>323</v>
      </c>
      <c r="P10" s="26" t="s">
        <v>60</v>
      </c>
      <c r="Q10" s="26" t="s">
        <v>294</v>
      </c>
      <c r="R10" s="26" t="s">
        <v>219</v>
      </c>
      <c r="S10" s="26" t="s">
        <v>344</v>
      </c>
      <c r="T10" s="26" t="s">
        <v>445</v>
      </c>
      <c r="U10" s="26" t="s">
        <v>215</v>
      </c>
      <c r="V10" s="26" t="s">
        <v>509</v>
      </c>
      <c r="W10" s="26" t="s">
        <v>360</v>
      </c>
      <c r="X10" s="26" t="s">
        <v>71</v>
      </c>
      <c r="Y10" s="26" t="s">
        <v>81</v>
      </c>
      <c r="Z10" s="26" t="s">
        <v>136</v>
      </c>
      <c r="AA10" s="26" t="s">
        <v>73</v>
      </c>
      <c r="AB10" s="26" t="s">
        <v>134</v>
      </c>
      <c r="AC10" s="26" t="s">
        <v>560</v>
      </c>
      <c r="AD10" s="26" t="s">
        <v>28</v>
      </c>
      <c r="AE10" s="26" t="s">
        <v>210</v>
      </c>
      <c r="AF10" s="26" t="s">
        <v>469</v>
      </c>
      <c r="AG10" s="26" t="s">
        <v>484</v>
      </c>
      <c r="AH10" s="26" t="s">
        <v>22</v>
      </c>
      <c r="AI10" s="26" t="s">
        <v>179</v>
      </c>
      <c r="AJ10" s="26" t="s">
        <v>541</v>
      </c>
    </row>
    <row r="11" spans="1:36" ht="19.95" customHeight="1" x14ac:dyDescent="0.35">
      <c r="A11" s="27" t="s">
        <v>299</v>
      </c>
      <c r="B11" s="30" t="s">
        <v>301</v>
      </c>
      <c r="C11" s="30" t="s">
        <v>303</v>
      </c>
      <c r="D11" s="30" t="s">
        <v>306</v>
      </c>
      <c r="E11" s="30" t="s">
        <v>310</v>
      </c>
      <c r="F11" s="30" t="s">
        <v>309</v>
      </c>
      <c r="G11" s="30" t="s">
        <v>303</v>
      </c>
      <c r="H11" s="30" t="s">
        <v>304</v>
      </c>
      <c r="I11" s="30" t="s">
        <v>301</v>
      </c>
      <c r="J11" s="30" t="s">
        <v>310</v>
      </c>
      <c r="K11" s="30" t="s">
        <v>303</v>
      </c>
      <c r="L11" s="30" t="s">
        <v>310</v>
      </c>
      <c r="M11" s="30" t="s">
        <v>303</v>
      </c>
      <c r="N11" s="30" t="s">
        <v>310</v>
      </c>
      <c r="O11" s="30" t="s">
        <v>381</v>
      </c>
      <c r="P11" s="30" t="s">
        <v>303</v>
      </c>
      <c r="Q11" s="30" t="s">
        <v>301</v>
      </c>
      <c r="R11" s="30" t="s">
        <v>224</v>
      </c>
      <c r="S11" s="30" t="s">
        <v>300</v>
      </c>
      <c r="T11" s="30" t="s">
        <v>309</v>
      </c>
      <c r="U11" s="30" t="s">
        <v>308</v>
      </c>
      <c r="V11" s="30" t="s">
        <v>301</v>
      </c>
      <c r="W11" s="30" t="s">
        <v>308</v>
      </c>
      <c r="X11" s="30" t="s">
        <v>116</v>
      </c>
      <c r="Y11" s="30" t="s">
        <v>310</v>
      </c>
      <c r="Z11" s="30" t="s">
        <v>333</v>
      </c>
      <c r="AA11" s="30" t="s">
        <v>302</v>
      </c>
      <c r="AB11" s="30" t="s">
        <v>307</v>
      </c>
      <c r="AC11" s="30" t="s">
        <v>309</v>
      </c>
      <c r="AD11" s="30" t="s">
        <v>256</v>
      </c>
      <c r="AE11" s="30" t="s">
        <v>307</v>
      </c>
      <c r="AF11" s="30" t="s">
        <v>304</v>
      </c>
      <c r="AG11" s="30" t="s">
        <v>309</v>
      </c>
      <c r="AH11" s="30" t="s">
        <v>381</v>
      </c>
      <c r="AI11" s="30" t="s">
        <v>301</v>
      </c>
      <c r="AJ11" s="30" t="s">
        <v>311</v>
      </c>
    </row>
  </sheetData>
  <sheetProtection algorithmName="SHA-512" hashValue="fnUOzPowAfBK9MEVkm/YQs8oSQxaYV7Ivrmm+LgylLHRHapUtlBn/SPrLL9binNhx6cNmbgVkCLdG9TqDEfZCg==" saltValue="7SD3FlkeJwwH837HNH2AtA==" spinCount="100000" sheet="1" objects="1" scenarios="1"/>
  <mergeCells count="9">
    <mergeCell ref="R4:AB4"/>
    <mergeCell ref="AC4:AF4"/>
    <mergeCell ref="AG4:AJ4"/>
    <mergeCell ref="A3:C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pageSetUpPr fitToPage="1"/>
  </sheetPr>
  <dimension ref="A1:AE14"/>
  <sheetViews>
    <sheetView showGridLines="0" workbookViewId="0"/>
  </sheetViews>
  <sheetFormatPr defaultRowHeight="14.4" x14ac:dyDescent="0.3"/>
  <cols>
    <col min="1" max="1" width="57.88671875" customWidth="1"/>
    <col min="2" max="31" width="20.77734375" customWidth="1"/>
  </cols>
  <sheetData>
    <row r="1" spans="1:31" ht="21" x14ac:dyDescent="0.4">
      <c r="A1" s="8" t="str">
        <f>HYPERLINK("#Contents!A1","Return to Contents")</f>
        <v>Return to Contents</v>
      </c>
    </row>
    <row r="2" spans="1:31" ht="64.8" customHeight="1" x14ac:dyDescent="0.4">
      <c r="B2" s="102" t="s">
        <v>633</v>
      </c>
      <c r="C2" s="102"/>
      <c r="D2" s="102"/>
      <c r="E2" s="102"/>
      <c r="F2" s="102"/>
      <c r="G2" s="9"/>
      <c r="H2" s="9"/>
      <c r="I2" s="9"/>
      <c r="J2" s="9"/>
      <c r="K2" s="9"/>
      <c r="L2" s="9"/>
      <c r="M2" s="9"/>
      <c r="N2" s="10"/>
      <c r="O2" s="10"/>
    </row>
    <row r="3" spans="1:31" ht="70.2" customHeight="1" x14ac:dyDescent="0.4">
      <c r="A3" s="103" t="s">
        <v>635</v>
      </c>
      <c r="B3" s="103"/>
      <c r="C3" s="11"/>
      <c r="D3" s="11"/>
      <c r="E3" s="11"/>
      <c r="F3" s="11"/>
      <c r="G3" s="11"/>
      <c r="H3" s="11"/>
      <c r="I3" s="11"/>
      <c r="J3" s="11"/>
      <c r="K3" s="11"/>
      <c r="L3" s="11"/>
      <c r="M3" s="11"/>
      <c r="N3" s="11"/>
      <c r="O3" s="11"/>
      <c r="P3" s="11"/>
      <c r="Q3" s="11"/>
      <c r="R3" s="11"/>
      <c r="S3" s="11"/>
      <c r="T3" s="11"/>
      <c r="U3" s="11"/>
      <c r="V3" s="11"/>
      <c r="W3" s="11"/>
      <c r="X3" s="12"/>
      <c r="Y3" s="12"/>
      <c r="AA3" s="11"/>
    </row>
    <row r="4" spans="1:31" ht="18" customHeight="1" x14ac:dyDescent="0.3">
      <c r="A4" s="34"/>
      <c r="B4" s="38"/>
      <c r="C4" s="96" t="s">
        <v>192</v>
      </c>
      <c r="D4" s="101"/>
      <c r="E4" s="96" t="s">
        <v>618</v>
      </c>
      <c r="F4" s="96"/>
      <c r="G4" s="96"/>
      <c r="H4" s="96"/>
      <c r="I4" s="96"/>
      <c r="J4" s="100" t="s">
        <v>619</v>
      </c>
      <c r="K4" s="96"/>
      <c r="L4" s="101"/>
      <c r="M4" s="96" t="s">
        <v>620</v>
      </c>
      <c r="N4" s="96"/>
      <c r="O4" s="96"/>
      <c r="P4" s="96"/>
      <c r="Q4" s="96"/>
      <c r="R4" s="97" t="s">
        <v>621</v>
      </c>
      <c r="S4" s="98"/>
      <c r="T4" s="98"/>
      <c r="U4" s="98"/>
      <c r="V4" s="98"/>
      <c r="W4" s="98"/>
      <c r="X4" s="104" t="s">
        <v>603</v>
      </c>
      <c r="Y4" s="96"/>
      <c r="Z4" s="96"/>
      <c r="AA4" s="101"/>
      <c r="AB4" s="100" t="s">
        <v>622</v>
      </c>
      <c r="AC4" s="96"/>
      <c r="AD4" s="96"/>
      <c r="AE4" s="101"/>
    </row>
    <row r="5" spans="1:31" ht="100.2" customHeight="1" x14ac:dyDescent="0.3">
      <c r="A5" s="35" t="s">
        <v>632</v>
      </c>
      <c r="B5" s="39" t="s">
        <v>1</v>
      </c>
      <c r="C5" s="22"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43" t="s">
        <v>614</v>
      </c>
      <c r="Y5" s="22" t="s">
        <v>630</v>
      </c>
      <c r="Z5" s="22" t="s">
        <v>615</v>
      </c>
      <c r="AA5" s="21" t="s">
        <v>616</v>
      </c>
      <c r="AB5" s="20" t="s">
        <v>13</v>
      </c>
      <c r="AC5" s="24" t="s">
        <v>14</v>
      </c>
      <c r="AD5" s="22" t="s">
        <v>631</v>
      </c>
      <c r="AE5" s="21" t="s">
        <v>15</v>
      </c>
    </row>
    <row r="6" spans="1:31" ht="19.95" customHeight="1" x14ac:dyDescent="0.35">
      <c r="A6" s="36" t="s">
        <v>16</v>
      </c>
      <c r="B6" s="40"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43</v>
      </c>
      <c r="Y6" s="26" t="s">
        <v>45</v>
      </c>
      <c r="Z6" s="26" t="s">
        <v>46</v>
      </c>
      <c r="AA6" s="26" t="s">
        <v>47</v>
      </c>
      <c r="AB6" s="26" t="s">
        <v>48</v>
      </c>
      <c r="AC6" s="26" t="s">
        <v>49</v>
      </c>
      <c r="AD6" s="26" t="s">
        <v>50</v>
      </c>
      <c r="AE6" s="26" t="s">
        <v>51</v>
      </c>
    </row>
    <row r="7" spans="1:31" ht="19.95" customHeight="1" x14ac:dyDescent="0.35">
      <c r="A7" s="37" t="s">
        <v>52</v>
      </c>
      <c r="B7" s="41" t="s">
        <v>17</v>
      </c>
      <c r="C7" s="30" t="s">
        <v>274</v>
      </c>
      <c r="D7" s="30" t="s">
        <v>54</v>
      </c>
      <c r="E7" s="30" t="s">
        <v>576</v>
      </c>
      <c r="F7" s="30" t="s">
        <v>56</v>
      </c>
      <c r="G7" s="30" t="s">
        <v>232</v>
      </c>
      <c r="H7" s="30" t="s">
        <v>198</v>
      </c>
      <c r="I7" s="30" t="s">
        <v>56</v>
      </c>
      <c r="J7" s="30" t="s">
        <v>58</v>
      </c>
      <c r="K7" s="30" t="s">
        <v>59</v>
      </c>
      <c r="L7" s="30" t="s">
        <v>60</v>
      </c>
      <c r="M7" s="30" t="s">
        <v>61</v>
      </c>
      <c r="N7" s="30" t="s">
        <v>62</v>
      </c>
      <c r="O7" s="30" t="s">
        <v>63</v>
      </c>
      <c r="P7" s="30" t="s">
        <v>64</v>
      </c>
      <c r="Q7" s="30" t="s">
        <v>23</v>
      </c>
      <c r="R7" s="30" t="s">
        <v>66</v>
      </c>
      <c r="S7" s="30" t="s">
        <v>67</v>
      </c>
      <c r="T7" s="30" t="s">
        <v>37</v>
      </c>
      <c r="U7" s="30" t="s">
        <v>68</v>
      </c>
      <c r="V7" s="30" t="s">
        <v>216</v>
      </c>
      <c r="W7" s="30" t="s">
        <v>70</v>
      </c>
      <c r="X7" s="30" t="s">
        <v>74</v>
      </c>
      <c r="Y7" s="30" t="s">
        <v>76</v>
      </c>
      <c r="Z7" s="30" t="s">
        <v>210</v>
      </c>
      <c r="AA7" s="30" t="s">
        <v>278</v>
      </c>
      <c r="AB7" s="30" t="s">
        <v>212</v>
      </c>
      <c r="AC7" s="30" t="s">
        <v>206</v>
      </c>
      <c r="AD7" s="30" t="s">
        <v>160</v>
      </c>
      <c r="AE7" s="30" t="s">
        <v>82</v>
      </c>
    </row>
    <row r="8" spans="1:31" ht="19.95" customHeight="1" x14ac:dyDescent="0.35">
      <c r="A8" s="36" t="s">
        <v>577</v>
      </c>
      <c r="B8" s="40" t="s">
        <v>578</v>
      </c>
      <c r="C8" s="26" t="s">
        <v>579</v>
      </c>
      <c r="D8" s="26" t="s">
        <v>580</v>
      </c>
      <c r="E8" s="26" t="s">
        <v>231</v>
      </c>
      <c r="F8" s="26" t="s">
        <v>359</v>
      </c>
      <c r="G8" s="26" t="s">
        <v>231</v>
      </c>
      <c r="H8" s="26" t="s">
        <v>359</v>
      </c>
      <c r="I8" s="26" t="s">
        <v>57</v>
      </c>
      <c r="J8" s="26" t="s">
        <v>581</v>
      </c>
      <c r="K8" s="26" t="s">
        <v>449</v>
      </c>
      <c r="L8" s="26" t="s">
        <v>422</v>
      </c>
      <c r="M8" s="26" t="s">
        <v>370</v>
      </c>
      <c r="N8" s="26" t="s">
        <v>23</v>
      </c>
      <c r="O8" s="26" t="s">
        <v>217</v>
      </c>
      <c r="P8" s="26" t="s">
        <v>574</v>
      </c>
      <c r="Q8" s="26" t="s">
        <v>385</v>
      </c>
      <c r="R8" s="26" t="s">
        <v>204</v>
      </c>
      <c r="S8" s="26" t="s">
        <v>344</v>
      </c>
      <c r="T8" s="26" t="s">
        <v>491</v>
      </c>
      <c r="U8" s="26" t="s">
        <v>248</v>
      </c>
      <c r="V8" s="26" t="s">
        <v>158</v>
      </c>
      <c r="W8" s="26" t="s">
        <v>360</v>
      </c>
      <c r="X8" s="26" t="s">
        <v>525</v>
      </c>
      <c r="Y8" s="26" t="s">
        <v>444</v>
      </c>
      <c r="Z8" s="26" t="s">
        <v>189</v>
      </c>
      <c r="AA8" s="26" t="s">
        <v>582</v>
      </c>
      <c r="AB8" s="26" t="s">
        <v>475</v>
      </c>
      <c r="AC8" s="26" t="s">
        <v>153</v>
      </c>
      <c r="AD8" s="26" t="s">
        <v>180</v>
      </c>
      <c r="AE8" s="26" t="s">
        <v>583</v>
      </c>
    </row>
    <row r="9" spans="1:31" ht="19.95" customHeight="1" x14ac:dyDescent="0.35">
      <c r="A9" s="37" t="s">
        <v>584</v>
      </c>
      <c r="B9" s="41" t="s">
        <v>382</v>
      </c>
      <c r="C9" s="30" t="s">
        <v>479</v>
      </c>
      <c r="D9" s="30" t="s">
        <v>439</v>
      </c>
      <c r="E9" s="30" t="s">
        <v>345</v>
      </c>
      <c r="F9" s="30" t="s">
        <v>479</v>
      </c>
      <c r="G9" s="30" t="s">
        <v>169</v>
      </c>
      <c r="H9" s="30" t="s">
        <v>334</v>
      </c>
      <c r="I9" s="30" t="s">
        <v>224</v>
      </c>
      <c r="J9" s="30" t="s">
        <v>438</v>
      </c>
      <c r="K9" s="30" t="s">
        <v>335</v>
      </c>
      <c r="L9" s="30" t="s">
        <v>441</v>
      </c>
      <c r="M9" s="30" t="s">
        <v>404</v>
      </c>
      <c r="N9" s="30" t="s">
        <v>439</v>
      </c>
      <c r="O9" s="30" t="s">
        <v>382</v>
      </c>
      <c r="P9" s="30" t="s">
        <v>335</v>
      </c>
      <c r="Q9" s="30" t="s">
        <v>440</v>
      </c>
      <c r="R9" s="30" t="s">
        <v>191</v>
      </c>
      <c r="S9" s="30" t="s">
        <v>300</v>
      </c>
      <c r="T9" s="30" t="s">
        <v>416</v>
      </c>
      <c r="U9" s="30" t="s">
        <v>302</v>
      </c>
      <c r="V9" s="30" t="s">
        <v>267</v>
      </c>
      <c r="W9" s="30" t="s">
        <v>307</v>
      </c>
      <c r="X9" s="30" t="s">
        <v>227</v>
      </c>
      <c r="Y9" s="30" t="s">
        <v>111</v>
      </c>
      <c r="Z9" s="30" t="s">
        <v>240</v>
      </c>
      <c r="AA9" s="30" t="s">
        <v>302</v>
      </c>
      <c r="AB9" s="30" t="s">
        <v>366</v>
      </c>
      <c r="AC9" s="30" t="s">
        <v>346</v>
      </c>
      <c r="AD9" s="30" t="s">
        <v>366</v>
      </c>
      <c r="AE9" s="30" t="s">
        <v>300</v>
      </c>
    </row>
    <row r="10" spans="1:31" ht="19.95" customHeight="1" x14ac:dyDescent="0.35">
      <c r="A10" s="36" t="s">
        <v>585</v>
      </c>
      <c r="B10" s="40" t="s">
        <v>61</v>
      </c>
      <c r="C10" s="26" t="s">
        <v>154</v>
      </c>
      <c r="D10" s="26" t="s">
        <v>153</v>
      </c>
      <c r="E10" s="26" t="s">
        <v>409</v>
      </c>
      <c r="F10" s="26" t="s">
        <v>84</v>
      </c>
      <c r="G10" s="26" t="s">
        <v>208</v>
      </c>
      <c r="H10" s="26" t="s">
        <v>81</v>
      </c>
      <c r="I10" s="26" t="s">
        <v>207</v>
      </c>
      <c r="J10" s="26" t="s">
        <v>157</v>
      </c>
      <c r="K10" s="26" t="s">
        <v>164</v>
      </c>
      <c r="L10" s="26" t="s">
        <v>92</v>
      </c>
      <c r="M10" s="26" t="s">
        <v>91</v>
      </c>
      <c r="N10" s="26" t="s">
        <v>42</v>
      </c>
      <c r="O10" s="26" t="s">
        <v>137</v>
      </c>
      <c r="P10" s="26" t="s">
        <v>91</v>
      </c>
      <c r="Q10" s="26" t="s">
        <v>71</v>
      </c>
      <c r="R10" s="26" t="s">
        <v>190</v>
      </c>
      <c r="S10" s="26" t="s">
        <v>179</v>
      </c>
      <c r="T10" s="26" t="s">
        <v>84</v>
      </c>
      <c r="U10" s="26" t="s">
        <v>99</v>
      </c>
      <c r="V10" s="26" t="s">
        <v>159</v>
      </c>
      <c r="W10" s="26" t="s">
        <v>44</v>
      </c>
      <c r="X10" s="26" t="s">
        <v>90</v>
      </c>
      <c r="Y10" s="26" t="s">
        <v>155</v>
      </c>
      <c r="Z10" s="26" t="s">
        <v>258</v>
      </c>
      <c r="AA10" s="26" t="s">
        <v>189</v>
      </c>
      <c r="AB10" s="26" t="s">
        <v>360</v>
      </c>
      <c r="AC10" s="26" t="s">
        <v>69</v>
      </c>
      <c r="AD10" s="26" t="s">
        <v>100</v>
      </c>
      <c r="AE10" s="26" t="s">
        <v>71</v>
      </c>
    </row>
    <row r="11" spans="1:31" ht="19.95" customHeight="1" x14ac:dyDescent="0.35">
      <c r="A11" s="37" t="s">
        <v>586</v>
      </c>
      <c r="B11" s="41" t="s">
        <v>110</v>
      </c>
      <c r="C11" s="30" t="s">
        <v>110</v>
      </c>
      <c r="D11" s="30" t="s">
        <v>114</v>
      </c>
      <c r="E11" s="30" t="s">
        <v>146</v>
      </c>
      <c r="F11" s="30" t="s">
        <v>119</v>
      </c>
      <c r="G11" s="30" t="s">
        <v>226</v>
      </c>
      <c r="H11" s="30" t="s">
        <v>145</v>
      </c>
      <c r="I11" s="30" t="s">
        <v>166</v>
      </c>
      <c r="J11" s="30" t="s">
        <v>114</v>
      </c>
      <c r="K11" s="30" t="s">
        <v>114</v>
      </c>
      <c r="L11" s="30" t="s">
        <v>107</v>
      </c>
      <c r="M11" s="30" t="s">
        <v>142</v>
      </c>
      <c r="N11" s="30" t="s">
        <v>142</v>
      </c>
      <c r="O11" s="30" t="s">
        <v>107</v>
      </c>
      <c r="P11" s="30" t="s">
        <v>167</v>
      </c>
      <c r="Q11" s="30" t="s">
        <v>122</v>
      </c>
      <c r="R11" s="30" t="s">
        <v>106</v>
      </c>
      <c r="S11" s="30" t="s">
        <v>226</v>
      </c>
      <c r="T11" s="30" t="s">
        <v>347</v>
      </c>
      <c r="U11" s="30" t="s">
        <v>170</v>
      </c>
      <c r="V11" s="30" t="s">
        <v>142</v>
      </c>
      <c r="W11" s="30" t="s">
        <v>149</v>
      </c>
      <c r="X11" s="30" t="s">
        <v>113</v>
      </c>
      <c r="Y11" s="30" t="s">
        <v>346</v>
      </c>
      <c r="Z11" s="30" t="s">
        <v>117</v>
      </c>
      <c r="AA11" s="30" t="s">
        <v>120</v>
      </c>
      <c r="AB11" s="30" t="s">
        <v>107</v>
      </c>
      <c r="AC11" s="30" t="s">
        <v>415</v>
      </c>
      <c r="AD11" s="30" t="s">
        <v>108</v>
      </c>
      <c r="AE11" s="30" t="s">
        <v>225</v>
      </c>
    </row>
    <row r="12" spans="1:31" ht="19.95" customHeight="1" x14ac:dyDescent="0.35">
      <c r="A12" s="36" t="s">
        <v>587</v>
      </c>
      <c r="B12" s="40" t="s">
        <v>326</v>
      </c>
      <c r="C12" s="26" t="s">
        <v>104</v>
      </c>
      <c r="D12" s="26" t="s">
        <v>230</v>
      </c>
      <c r="E12" s="26" t="s">
        <v>96</v>
      </c>
      <c r="F12" s="26" t="s">
        <v>180</v>
      </c>
      <c r="G12" s="26" t="s">
        <v>77</v>
      </c>
      <c r="H12" s="26" t="s">
        <v>72</v>
      </c>
      <c r="I12" s="26" t="s">
        <v>71</v>
      </c>
      <c r="J12" s="26" t="s">
        <v>187</v>
      </c>
      <c r="K12" s="26" t="s">
        <v>186</v>
      </c>
      <c r="L12" s="26" t="s">
        <v>189</v>
      </c>
      <c r="M12" s="26" t="s">
        <v>246</v>
      </c>
      <c r="N12" s="26" t="s">
        <v>161</v>
      </c>
      <c r="O12" s="26" t="s">
        <v>136</v>
      </c>
      <c r="P12" s="26" t="s">
        <v>77</v>
      </c>
      <c r="Q12" s="26" t="s">
        <v>41</v>
      </c>
      <c r="R12" s="26" t="s">
        <v>46</v>
      </c>
      <c r="S12" s="26" t="s">
        <v>99</v>
      </c>
      <c r="T12" s="26" t="s">
        <v>40</v>
      </c>
      <c r="U12" s="26" t="s">
        <v>100</v>
      </c>
      <c r="V12" s="26" t="s">
        <v>95</v>
      </c>
      <c r="W12" s="26" t="s">
        <v>75</v>
      </c>
      <c r="X12" s="26" t="s">
        <v>190</v>
      </c>
      <c r="Y12" s="26" t="s">
        <v>41</v>
      </c>
      <c r="Z12" s="26" t="s">
        <v>44</v>
      </c>
      <c r="AA12" s="26" t="s">
        <v>161</v>
      </c>
      <c r="AB12" s="26" t="s">
        <v>499</v>
      </c>
      <c r="AC12" s="26" t="s">
        <v>71</v>
      </c>
      <c r="AD12" s="26" t="s">
        <v>44</v>
      </c>
      <c r="AE12" s="26" t="s">
        <v>180</v>
      </c>
    </row>
    <row r="13" spans="1:31" ht="19.95" customHeight="1" x14ac:dyDescent="0.35">
      <c r="A13" s="37" t="s">
        <v>588</v>
      </c>
      <c r="B13" s="42">
        <v>0.08</v>
      </c>
      <c r="C13" s="28" t="s">
        <v>118</v>
      </c>
      <c r="D13" s="28" t="s">
        <v>166</v>
      </c>
      <c r="E13" s="28" t="s">
        <v>145</v>
      </c>
      <c r="F13" s="28" t="s">
        <v>120</v>
      </c>
      <c r="G13" s="28" t="s">
        <v>171</v>
      </c>
      <c r="H13" s="28" t="s">
        <v>166</v>
      </c>
      <c r="I13" s="28" t="s">
        <v>147</v>
      </c>
      <c r="J13" s="28" t="s">
        <v>118</v>
      </c>
      <c r="K13" s="28" t="s">
        <v>121</v>
      </c>
      <c r="L13" s="28" t="s">
        <v>166</v>
      </c>
      <c r="M13" s="28" t="s">
        <v>171</v>
      </c>
      <c r="N13" s="28" t="s">
        <v>170</v>
      </c>
      <c r="O13" s="28" t="s">
        <v>226</v>
      </c>
      <c r="P13" s="28">
        <v>0.09</v>
      </c>
      <c r="Q13" s="28" t="s">
        <v>118</v>
      </c>
      <c r="R13" s="28" t="s">
        <v>168</v>
      </c>
      <c r="S13" s="28" t="s">
        <v>149</v>
      </c>
      <c r="T13" s="28" t="s">
        <v>122</v>
      </c>
      <c r="U13" s="28" t="s">
        <v>170</v>
      </c>
      <c r="V13" s="28">
        <v>0.2</v>
      </c>
      <c r="W13" s="28" t="s">
        <v>115</v>
      </c>
      <c r="X13" s="28" t="s">
        <v>168</v>
      </c>
      <c r="Y13" s="28" t="s">
        <v>118</v>
      </c>
      <c r="Z13" s="28" t="s">
        <v>225</v>
      </c>
      <c r="AA13" s="28">
        <v>0.02</v>
      </c>
      <c r="AB13" s="28">
        <v>0.17</v>
      </c>
      <c r="AC13" s="28" t="s">
        <v>147</v>
      </c>
      <c r="AD13" s="28">
        <v>0.1</v>
      </c>
      <c r="AE13" s="28" t="s">
        <v>148</v>
      </c>
    </row>
    <row r="14" spans="1:31" x14ac:dyDescent="0.3">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sheetData>
  <sheetProtection algorithmName="SHA-512" hashValue="YHxHJZMB5FBCMajuRdJZvTqUwaOmQhLKs7kS01nhIegnDjTqI+ry9dmBmlFjiucThasDf3P2rb/7WWAmRhHRVg==" saltValue="7yFeUA2D7cq2hQ2cfWOviw==" spinCount="100000" sheet="1" objects="1" scenarios="1"/>
  <mergeCells count="9">
    <mergeCell ref="R4:W4"/>
    <mergeCell ref="X4:AA4"/>
    <mergeCell ref="AB4:AE4"/>
    <mergeCell ref="A3:B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3">
    <pageSetUpPr fitToPage="1"/>
  </sheetPr>
  <dimension ref="A1:AJ14"/>
  <sheetViews>
    <sheetView showGridLines="0" workbookViewId="0"/>
  </sheetViews>
  <sheetFormatPr defaultRowHeight="14.4" x14ac:dyDescent="0.3"/>
  <cols>
    <col min="1" max="1" width="56.88671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57.6" customHeight="1" x14ac:dyDescent="0.4">
      <c r="A3" s="103" t="s">
        <v>636</v>
      </c>
      <c r="B3" s="103"/>
      <c r="C3" s="103"/>
      <c r="D3" s="11"/>
      <c r="E3" s="11"/>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34"/>
      <c r="B4" s="38"/>
      <c r="C4" s="105" t="s">
        <v>192</v>
      </c>
      <c r="D4" s="101"/>
      <c r="E4" s="100" t="s">
        <v>618</v>
      </c>
      <c r="F4" s="96"/>
      <c r="G4" s="96"/>
      <c r="H4" s="96"/>
      <c r="I4" s="101"/>
      <c r="J4" s="100" t="s">
        <v>619</v>
      </c>
      <c r="K4" s="96"/>
      <c r="L4" s="101"/>
      <c r="M4" s="100" t="s">
        <v>620</v>
      </c>
      <c r="N4" s="96"/>
      <c r="O4" s="96"/>
      <c r="P4" s="96"/>
      <c r="Q4" s="101"/>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35" t="s">
        <v>632</v>
      </c>
      <c r="B5" s="39" t="s">
        <v>1</v>
      </c>
      <c r="C5" s="22"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36" t="s">
        <v>16</v>
      </c>
      <c r="B6" s="40"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37" t="s">
        <v>52</v>
      </c>
      <c r="B7" s="41" t="s">
        <v>589</v>
      </c>
      <c r="C7" s="30" t="s">
        <v>274</v>
      </c>
      <c r="D7" s="30" t="s">
        <v>54</v>
      </c>
      <c r="E7" s="30" t="s">
        <v>55</v>
      </c>
      <c r="F7" s="30" t="s">
        <v>56</v>
      </c>
      <c r="G7" s="30" t="s">
        <v>21</v>
      </c>
      <c r="H7" s="30" t="s">
        <v>57</v>
      </c>
      <c r="I7" s="30" t="s">
        <v>56</v>
      </c>
      <c r="J7" s="30" t="s">
        <v>200</v>
      </c>
      <c r="K7" s="30" t="s">
        <v>59</v>
      </c>
      <c r="L7" s="30" t="s">
        <v>60</v>
      </c>
      <c r="M7" s="30" t="s">
        <v>61</v>
      </c>
      <c r="N7" s="30" t="s">
        <v>62</v>
      </c>
      <c r="O7" s="30" t="s">
        <v>354</v>
      </c>
      <c r="P7" s="30" t="s">
        <v>64</v>
      </c>
      <c r="Q7" s="30" t="s">
        <v>65</v>
      </c>
      <c r="R7" s="30" t="s">
        <v>66</v>
      </c>
      <c r="S7" s="30" t="s">
        <v>67</v>
      </c>
      <c r="T7" s="30" t="s">
        <v>37</v>
      </c>
      <c r="U7" s="30" t="s">
        <v>68</v>
      </c>
      <c r="V7" s="30" t="s">
        <v>69</v>
      </c>
      <c r="W7" s="30" t="s">
        <v>70</v>
      </c>
      <c r="X7" s="30" t="s">
        <v>41</v>
      </c>
      <c r="Y7" s="30" t="s">
        <v>40</v>
      </c>
      <c r="Z7" s="30" t="s">
        <v>72</v>
      </c>
      <c r="AA7" s="30" t="s">
        <v>38</v>
      </c>
      <c r="AB7" s="30" t="s">
        <v>134</v>
      </c>
      <c r="AC7" s="30" t="s">
        <v>74</v>
      </c>
      <c r="AD7" s="30" t="s">
        <v>65</v>
      </c>
      <c r="AE7" s="30" t="s">
        <v>210</v>
      </c>
      <c r="AF7" s="30" t="s">
        <v>278</v>
      </c>
      <c r="AG7" s="30" t="s">
        <v>212</v>
      </c>
      <c r="AH7" s="30" t="s">
        <v>206</v>
      </c>
      <c r="AI7" s="30" t="s">
        <v>160</v>
      </c>
      <c r="AJ7" s="30" t="s">
        <v>25</v>
      </c>
    </row>
    <row r="8" spans="1:36" ht="19.95" customHeight="1" x14ac:dyDescent="0.35">
      <c r="A8" s="36" t="s">
        <v>577</v>
      </c>
      <c r="B8" s="40" t="s">
        <v>590</v>
      </c>
      <c r="C8" s="26" t="s">
        <v>591</v>
      </c>
      <c r="D8" s="26" t="s">
        <v>592</v>
      </c>
      <c r="E8" s="26" t="s">
        <v>528</v>
      </c>
      <c r="F8" s="26" t="s">
        <v>89</v>
      </c>
      <c r="G8" s="26" t="s">
        <v>70</v>
      </c>
      <c r="H8" s="26" t="s">
        <v>499</v>
      </c>
      <c r="I8" s="26" t="s">
        <v>360</v>
      </c>
      <c r="J8" s="26" t="s">
        <v>67</v>
      </c>
      <c r="K8" s="26" t="s">
        <v>574</v>
      </c>
      <c r="L8" s="26" t="s">
        <v>248</v>
      </c>
      <c r="M8" s="26" t="s">
        <v>34</v>
      </c>
      <c r="N8" s="26" t="s">
        <v>165</v>
      </c>
      <c r="O8" s="26" t="s">
        <v>155</v>
      </c>
      <c r="P8" s="26" t="s">
        <v>32</v>
      </c>
      <c r="Q8" s="26" t="s">
        <v>395</v>
      </c>
      <c r="R8" s="26" t="s">
        <v>390</v>
      </c>
      <c r="S8" s="26" t="s">
        <v>136</v>
      </c>
      <c r="T8" s="26" t="s">
        <v>173</v>
      </c>
      <c r="U8" s="26" t="s">
        <v>40</v>
      </c>
      <c r="V8" s="26" t="s">
        <v>132</v>
      </c>
      <c r="W8" s="26" t="s">
        <v>99</v>
      </c>
      <c r="X8" s="26" t="s">
        <v>189</v>
      </c>
      <c r="Y8" s="26" t="s">
        <v>40</v>
      </c>
      <c r="Z8" s="26" t="s">
        <v>258</v>
      </c>
      <c r="AA8" s="26" t="s">
        <v>40</v>
      </c>
      <c r="AB8" s="26" t="s">
        <v>39</v>
      </c>
      <c r="AC8" s="26" t="s">
        <v>287</v>
      </c>
      <c r="AD8" s="26" t="s">
        <v>68</v>
      </c>
      <c r="AE8" s="26" t="s">
        <v>179</v>
      </c>
      <c r="AF8" s="26" t="s">
        <v>176</v>
      </c>
      <c r="AG8" s="26" t="s">
        <v>560</v>
      </c>
      <c r="AH8" s="26" t="s">
        <v>319</v>
      </c>
      <c r="AI8" s="26" t="s">
        <v>135</v>
      </c>
      <c r="AJ8" s="26" t="s">
        <v>102</v>
      </c>
    </row>
    <row r="9" spans="1:36" ht="19.95" customHeight="1" x14ac:dyDescent="0.35">
      <c r="A9" s="37" t="s">
        <v>584</v>
      </c>
      <c r="B9" s="41" t="s">
        <v>401</v>
      </c>
      <c r="C9" s="30" t="s">
        <v>339</v>
      </c>
      <c r="D9" s="30" t="s">
        <v>346</v>
      </c>
      <c r="E9" s="30" t="s">
        <v>404</v>
      </c>
      <c r="F9" s="30" t="s">
        <v>191</v>
      </c>
      <c r="G9" s="30" t="s">
        <v>338</v>
      </c>
      <c r="H9" s="30" t="s">
        <v>152</v>
      </c>
      <c r="I9" s="30" t="s">
        <v>236</v>
      </c>
      <c r="J9" s="30" t="s">
        <v>150</v>
      </c>
      <c r="K9" s="30" t="s">
        <v>338</v>
      </c>
      <c r="L9" s="30" t="s">
        <v>346</v>
      </c>
      <c r="M9" s="30" t="s">
        <v>245</v>
      </c>
      <c r="N9" s="30" t="s">
        <v>151</v>
      </c>
      <c r="O9" s="30" t="s">
        <v>339</v>
      </c>
      <c r="P9" s="30" t="s">
        <v>345</v>
      </c>
      <c r="Q9" s="30" t="s">
        <v>227</v>
      </c>
      <c r="R9" s="30" t="s">
        <v>307</v>
      </c>
      <c r="S9" s="30" t="s">
        <v>225</v>
      </c>
      <c r="T9" s="30" t="s">
        <v>227</v>
      </c>
      <c r="U9" s="30" t="s">
        <v>144</v>
      </c>
      <c r="V9" s="30" t="s">
        <v>332</v>
      </c>
      <c r="W9" s="30" t="s">
        <v>170</v>
      </c>
      <c r="X9" s="30" t="s">
        <v>381</v>
      </c>
      <c r="Y9" s="30" t="s">
        <v>307</v>
      </c>
      <c r="Z9" s="30" t="s">
        <v>406</v>
      </c>
      <c r="AA9" s="30" t="s">
        <v>423</v>
      </c>
      <c r="AB9" s="30" t="s">
        <v>402</v>
      </c>
      <c r="AC9" s="30" t="s">
        <v>303</v>
      </c>
      <c r="AD9" s="30" t="s">
        <v>240</v>
      </c>
      <c r="AE9" s="30" t="s">
        <v>346</v>
      </c>
      <c r="AF9" s="30" t="s">
        <v>166</v>
      </c>
      <c r="AG9" s="30" t="s">
        <v>306</v>
      </c>
      <c r="AH9" s="30" t="s">
        <v>366</v>
      </c>
      <c r="AI9" s="30" t="s">
        <v>345</v>
      </c>
      <c r="AJ9" s="30" t="s">
        <v>118</v>
      </c>
    </row>
    <row r="10" spans="1:36" ht="19.95" customHeight="1" x14ac:dyDescent="0.35">
      <c r="A10" s="36" t="s">
        <v>585</v>
      </c>
      <c r="B10" s="40" t="s">
        <v>593</v>
      </c>
      <c r="C10" s="26" t="s">
        <v>322</v>
      </c>
      <c r="D10" s="26" t="s">
        <v>330</v>
      </c>
      <c r="E10" s="26" t="s">
        <v>251</v>
      </c>
      <c r="F10" s="26" t="s">
        <v>185</v>
      </c>
      <c r="G10" s="26" t="s">
        <v>155</v>
      </c>
      <c r="H10" s="26" t="s">
        <v>216</v>
      </c>
      <c r="I10" s="26" t="s">
        <v>83</v>
      </c>
      <c r="J10" s="26" t="s">
        <v>505</v>
      </c>
      <c r="K10" s="26" t="s">
        <v>574</v>
      </c>
      <c r="L10" s="26" t="s">
        <v>215</v>
      </c>
      <c r="M10" s="26" t="s">
        <v>129</v>
      </c>
      <c r="N10" s="26" t="s">
        <v>323</v>
      </c>
      <c r="O10" s="26" t="s">
        <v>42</v>
      </c>
      <c r="P10" s="26" t="s">
        <v>105</v>
      </c>
      <c r="Q10" s="26" t="s">
        <v>413</v>
      </c>
      <c r="R10" s="26" t="s">
        <v>100</v>
      </c>
      <c r="S10" s="26" t="s">
        <v>286</v>
      </c>
      <c r="T10" s="26" t="s">
        <v>128</v>
      </c>
      <c r="U10" s="26" t="s">
        <v>70</v>
      </c>
      <c r="V10" s="26" t="s">
        <v>71</v>
      </c>
      <c r="W10" s="26" t="s">
        <v>252</v>
      </c>
      <c r="X10" s="26" t="s">
        <v>97</v>
      </c>
      <c r="Y10" s="26" t="s">
        <v>75</v>
      </c>
      <c r="Z10" s="26" t="s">
        <v>75</v>
      </c>
      <c r="AA10" s="26" t="s">
        <v>71</v>
      </c>
      <c r="AB10" s="26" t="s">
        <v>208</v>
      </c>
      <c r="AC10" s="26" t="s">
        <v>128</v>
      </c>
      <c r="AD10" s="26" t="s">
        <v>242</v>
      </c>
      <c r="AE10" s="26" t="s">
        <v>179</v>
      </c>
      <c r="AF10" s="26" t="s">
        <v>594</v>
      </c>
      <c r="AG10" s="26" t="s">
        <v>186</v>
      </c>
      <c r="AH10" s="26" t="s">
        <v>133</v>
      </c>
      <c r="AI10" s="26" t="s">
        <v>161</v>
      </c>
      <c r="AJ10" s="26" t="s">
        <v>43</v>
      </c>
    </row>
    <row r="11" spans="1:36" ht="19.95" customHeight="1" x14ac:dyDescent="0.35">
      <c r="A11" s="37" t="s">
        <v>586</v>
      </c>
      <c r="B11" s="41" t="s">
        <v>111</v>
      </c>
      <c r="C11" s="30" t="s">
        <v>223</v>
      </c>
      <c r="D11" s="30" t="s">
        <v>338</v>
      </c>
      <c r="E11" s="30" t="s">
        <v>222</v>
      </c>
      <c r="F11" s="30" t="s">
        <v>371</v>
      </c>
      <c r="G11" s="30" t="s">
        <v>416</v>
      </c>
      <c r="H11" s="30" t="s">
        <v>400</v>
      </c>
      <c r="I11" s="30" t="s">
        <v>245</v>
      </c>
      <c r="J11" s="30" t="s">
        <v>125</v>
      </c>
      <c r="K11" s="30" t="s">
        <v>338</v>
      </c>
      <c r="L11" s="30" t="s">
        <v>338</v>
      </c>
      <c r="M11" s="30" t="s">
        <v>415</v>
      </c>
      <c r="N11" s="30" t="s">
        <v>150</v>
      </c>
      <c r="O11" s="30" t="s">
        <v>152</v>
      </c>
      <c r="P11" s="30" t="s">
        <v>146</v>
      </c>
      <c r="Q11" s="30" t="s">
        <v>146</v>
      </c>
      <c r="R11" s="30" t="s">
        <v>149</v>
      </c>
      <c r="S11" s="30" t="s">
        <v>301</v>
      </c>
      <c r="T11" s="30" t="s">
        <v>168</v>
      </c>
      <c r="U11" s="30" t="s">
        <v>441</v>
      </c>
      <c r="V11" s="30" t="s">
        <v>107</v>
      </c>
      <c r="W11" s="30" t="s">
        <v>311</v>
      </c>
      <c r="X11" s="30" t="s">
        <v>122</v>
      </c>
      <c r="Y11" s="30" t="s">
        <v>115</v>
      </c>
      <c r="Z11" s="30" t="s">
        <v>115</v>
      </c>
      <c r="AA11" s="30" t="s">
        <v>150</v>
      </c>
      <c r="AB11" s="30" t="s">
        <v>371</v>
      </c>
      <c r="AC11" s="30" t="s">
        <v>226</v>
      </c>
      <c r="AD11" s="30" t="s">
        <v>171</v>
      </c>
      <c r="AE11" s="30" t="s">
        <v>401</v>
      </c>
      <c r="AF11" s="30" t="s">
        <v>381</v>
      </c>
      <c r="AG11" s="30" t="s">
        <v>121</v>
      </c>
      <c r="AH11" s="30" t="s">
        <v>106</v>
      </c>
      <c r="AI11" s="30" t="s">
        <v>182</v>
      </c>
      <c r="AJ11" s="30" t="s">
        <v>336</v>
      </c>
    </row>
    <row r="12" spans="1:36" ht="19.95" customHeight="1" x14ac:dyDescent="0.35">
      <c r="A12" s="36" t="s">
        <v>587</v>
      </c>
      <c r="B12" s="40" t="s">
        <v>218</v>
      </c>
      <c r="C12" s="26" t="s">
        <v>163</v>
      </c>
      <c r="D12" s="26" t="s">
        <v>188</v>
      </c>
      <c r="E12" s="26" t="s">
        <v>208</v>
      </c>
      <c r="F12" s="26" t="s">
        <v>71</v>
      </c>
      <c r="G12" s="26" t="s">
        <v>180</v>
      </c>
      <c r="H12" s="26" t="s">
        <v>81</v>
      </c>
      <c r="I12" s="26" t="s">
        <v>160</v>
      </c>
      <c r="J12" s="26" t="s">
        <v>38</v>
      </c>
      <c r="K12" s="26" t="s">
        <v>189</v>
      </c>
      <c r="L12" s="26" t="s">
        <v>160</v>
      </c>
      <c r="M12" s="26" t="s">
        <v>98</v>
      </c>
      <c r="N12" s="26" t="s">
        <v>71</v>
      </c>
      <c r="O12" s="26" t="s">
        <v>81</v>
      </c>
      <c r="P12" s="26" t="s">
        <v>96</v>
      </c>
      <c r="Q12" s="26" t="s">
        <v>100</v>
      </c>
      <c r="R12" s="26" t="s">
        <v>75</v>
      </c>
      <c r="S12" s="26" t="s">
        <v>180</v>
      </c>
      <c r="T12" s="26" t="s">
        <v>137</v>
      </c>
      <c r="U12" s="26" t="s">
        <v>189</v>
      </c>
      <c r="V12" s="26" t="s">
        <v>99</v>
      </c>
      <c r="W12" s="26" t="s">
        <v>75</v>
      </c>
      <c r="X12" s="26" t="s">
        <v>75</v>
      </c>
      <c r="Y12" s="26" t="s">
        <v>75</v>
      </c>
      <c r="Z12" s="26" t="s">
        <v>100</v>
      </c>
      <c r="AA12" s="26" t="s">
        <v>75</v>
      </c>
      <c r="AB12" s="26" t="s">
        <v>44</v>
      </c>
      <c r="AC12" s="26" t="s">
        <v>135</v>
      </c>
      <c r="AD12" s="26" t="s">
        <v>137</v>
      </c>
      <c r="AE12" s="26" t="s">
        <v>44</v>
      </c>
      <c r="AF12" s="26" t="s">
        <v>242</v>
      </c>
      <c r="AG12" s="26" t="s">
        <v>258</v>
      </c>
      <c r="AH12" s="26" t="s">
        <v>246</v>
      </c>
      <c r="AI12" s="26" t="s">
        <v>44</v>
      </c>
      <c r="AJ12" s="26" t="s">
        <v>188</v>
      </c>
    </row>
    <row r="13" spans="1:36" ht="19.95" customHeight="1" x14ac:dyDescent="0.35">
      <c r="A13" s="37" t="s">
        <v>588</v>
      </c>
      <c r="B13" s="42" t="s">
        <v>166</v>
      </c>
      <c r="C13" s="28" t="s">
        <v>121</v>
      </c>
      <c r="D13" s="28" t="s">
        <v>226</v>
      </c>
      <c r="E13" s="28" t="s">
        <v>120</v>
      </c>
      <c r="F13" s="28" t="s">
        <v>147</v>
      </c>
      <c r="G13" s="28" t="s">
        <v>225</v>
      </c>
      <c r="H13" s="28" t="s">
        <v>121</v>
      </c>
      <c r="I13" s="28" t="s">
        <v>166</v>
      </c>
      <c r="J13" s="28">
        <v>0.1</v>
      </c>
      <c r="K13" s="28" t="s">
        <v>120</v>
      </c>
      <c r="L13" s="28">
        <v>0.06</v>
      </c>
      <c r="M13" s="28">
        <v>0.03</v>
      </c>
      <c r="N13" s="28">
        <v>0.08</v>
      </c>
      <c r="O13" s="28">
        <v>0.1</v>
      </c>
      <c r="P13" s="28" t="s">
        <v>145</v>
      </c>
      <c r="Q13" s="28" t="s">
        <v>148</v>
      </c>
      <c r="R13" s="28" t="s">
        <v>115</v>
      </c>
      <c r="S13" s="28" t="s">
        <v>120</v>
      </c>
      <c r="T13" s="28" t="s">
        <v>113</v>
      </c>
      <c r="U13" s="28" t="s">
        <v>171</v>
      </c>
      <c r="V13" s="28" t="s">
        <v>170</v>
      </c>
      <c r="W13" s="28" t="s">
        <v>115</v>
      </c>
      <c r="X13" s="28">
        <v>0.01</v>
      </c>
      <c r="Y13" s="28" t="s">
        <v>149</v>
      </c>
      <c r="Z13" s="28" t="s">
        <v>222</v>
      </c>
      <c r="AA13" s="28" t="s">
        <v>115</v>
      </c>
      <c r="AB13" s="28" t="s">
        <v>120</v>
      </c>
      <c r="AC13" s="28" t="s">
        <v>148</v>
      </c>
      <c r="AD13" s="28" t="s">
        <v>167</v>
      </c>
      <c r="AE13" s="28">
        <v>0.04</v>
      </c>
      <c r="AF13" s="28" t="s">
        <v>226</v>
      </c>
      <c r="AG13" s="28">
        <v>0.03</v>
      </c>
      <c r="AH13" s="28" t="s">
        <v>144</v>
      </c>
      <c r="AI13" s="28" t="s">
        <v>226</v>
      </c>
      <c r="AJ13" s="28" t="s">
        <v>166</v>
      </c>
    </row>
    <row r="14" spans="1:36" x14ac:dyDescent="0.3">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sheetData>
  <sheetProtection algorithmName="SHA-512" hashValue="BFuhmhtrUNwEbox1JtjlJZvCKViXZrKXbLkjY7OzCgATZkc80FYSi8HVY7KuXJGWXOMOSj+qF/J/P35NcuCLPQ==" saltValue="De0aw+Ywhzsf3OZ671eVYw==" spinCount="100000" sheet="1" objects="1" scenarios="1"/>
  <mergeCells count="9">
    <mergeCell ref="R4:AB4"/>
    <mergeCell ref="AC4:AF4"/>
    <mergeCell ref="AG4:AJ4"/>
    <mergeCell ref="A3:C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4">
    <pageSetUpPr fitToPage="1"/>
  </sheetPr>
  <dimension ref="A1:AJ14"/>
  <sheetViews>
    <sheetView showGridLines="0" workbookViewId="0"/>
  </sheetViews>
  <sheetFormatPr defaultRowHeight="14.4" x14ac:dyDescent="0.3"/>
  <cols>
    <col min="1" max="1" width="60.4414062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0.2" customHeight="1" x14ac:dyDescent="0.4">
      <c r="A3" s="103" t="s">
        <v>637</v>
      </c>
      <c r="B3" s="103"/>
      <c r="C3" s="103"/>
      <c r="D3" s="103"/>
      <c r="E3" s="11"/>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34"/>
      <c r="B4" s="38"/>
      <c r="C4" s="96"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35" t="s">
        <v>632</v>
      </c>
      <c r="B5" s="39" t="s">
        <v>1</v>
      </c>
      <c r="C5" s="22"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36" t="s">
        <v>16</v>
      </c>
      <c r="B6" s="40"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37" t="s">
        <v>52</v>
      </c>
      <c r="B7" s="41" t="s">
        <v>17</v>
      </c>
      <c r="C7" s="30" t="s">
        <v>53</v>
      </c>
      <c r="D7" s="30" t="s">
        <v>275</v>
      </c>
      <c r="E7" s="30" t="s">
        <v>276</v>
      </c>
      <c r="F7" s="30" t="s">
        <v>348</v>
      </c>
      <c r="G7" s="30" t="s">
        <v>21</v>
      </c>
      <c r="H7" s="30" t="s">
        <v>277</v>
      </c>
      <c r="I7" s="30" t="s">
        <v>199</v>
      </c>
      <c r="J7" s="30" t="s">
        <v>58</v>
      </c>
      <c r="K7" s="30" t="s">
        <v>59</v>
      </c>
      <c r="L7" s="30" t="s">
        <v>60</v>
      </c>
      <c r="M7" s="30" t="s">
        <v>61</v>
      </c>
      <c r="N7" s="30" t="s">
        <v>62</v>
      </c>
      <c r="O7" s="30" t="s">
        <v>204</v>
      </c>
      <c r="P7" s="30" t="s">
        <v>66</v>
      </c>
      <c r="Q7" s="30" t="s">
        <v>65</v>
      </c>
      <c r="R7" s="30" t="s">
        <v>66</v>
      </c>
      <c r="S7" s="30" t="s">
        <v>67</v>
      </c>
      <c r="T7" s="30" t="s">
        <v>37</v>
      </c>
      <c r="U7" s="30" t="s">
        <v>68</v>
      </c>
      <c r="V7" s="30" t="s">
        <v>216</v>
      </c>
      <c r="W7" s="30" t="s">
        <v>184</v>
      </c>
      <c r="X7" s="30" t="s">
        <v>71</v>
      </c>
      <c r="Y7" s="30" t="s">
        <v>207</v>
      </c>
      <c r="Z7" s="30" t="s">
        <v>72</v>
      </c>
      <c r="AA7" s="30" t="s">
        <v>163</v>
      </c>
      <c r="AB7" s="30" t="s">
        <v>73</v>
      </c>
      <c r="AC7" s="30" t="s">
        <v>74</v>
      </c>
      <c r="AD7" s="30" t="s">
        <v>76</v>
      </c>
      <c r="AE7" s="30" t="s">
        <v>210</v>
      </c>
      <c r="AF7" s="30" t="s">
        <v>278</v>
      </c>
      <c r="AG7" s="30" t="s">
        <v>212</v>
      </c>
      <c r="AH7" s="30" t="s">
        <v>206</v>
      </c>
      <c r="AI7" s="30" t="s">
        <v>160</v>
      </c>
      <c r="AJ7" s="30" t="s">
        <v>82</v>
      </c>
    </row>
    <row r="8" spans="1:36" ht="19.95" customHeight="1" x14ac:dyDescent="0.35">
      <c r="A8" s="36" t="s">
        <v>577</v>
      </c>
      <c r="B8" s="40" t="s">
        <v>597</v>
      </c>
      <c r="C8" s="26" t="s">
        <v>291</v>
      </c>
      <c r="D8" s="26" t="s">
        <v>572</v>
      </c>
      <c r="E8" s="26" t="s">
        <v>319</v>
      </c>
      <c r="F8" s="26" t="s">
        <v>229</v>
      </c>
      <c r="G8" s="26" t="s">
        <v>252</v>
      </c>
      <c r="H8" s="26" t="s">
        <v>158</v>
      </c>
      <c r="I8" s="26" t="s">
        <v>140</v>
      </c>
      <c r="J8" s="26" t="s">
        <v>425</v>
      </c>
      <c r="K8" s="26" t="s">
        <v>352</v>
      </c>
      <c r="L8" s="26" t="s">
        <v>70</v>
      </c>
      <c r="M8" s="26" t="s">
        <v>251</v>
      </c>
      <c r="N8" s="26" t="s">
        <v>140</v>
      </c>
      <c r="O8" s="26" t="s">
        <v>177</v>
      </c>
      <c r="P8" s="26" t="s">
        <v>443</v>
      </c>
      <c r="Q8" s="26" t="s">
        <v>397</v>
      </c>
      <c r="R8" s="26" t="s">
        <v>396</v>
      </c>
      <c r="S8" s="26" t="s">
        <v>179</v>
      </c>
      <c r="T8" s="26" t="s">
        <v>157</v>
      </c>
      <c r="U8" s="26" t="s">
        <v>136</v>
      </c>
      <c r="V8" s="26" t="s">
        <v>177</v>
      </c>
      <c r="W8" s="26" t="s">
        <v>44</v>
      </c>
      <c r="X8" s="26" t="s">
        <v>40</v>
      </c>
      <c r="Y8" s="26" t="s">
        <v>136</v>
      </c>
      <c r="Z8" s="26" t="s">
        <v>136</v>
      </c>
      <c r="AA8" s="26" t="s">
        <v>72</v>
      </c>
      <c r="AB8" s="26" t="s">
        <v>136</v>
      </c>
      <c r="AC8" s="26" t="s">
        <v>598</v>
      </c>
      <c r="AD8" s="26" t="s">
        <v>154</v>
      </c>
      <c r="AE8" s="26" t="s">
        <v>161</v>
      </c>
      <c r="AF8" s="26" t="s">
        <v>128</v>
      </c>
      <c r="AG8" s="26" t="s">
        <v>599</v>
      </c>
      <c r="AH8" s="26" t="s">
        <v>89</v>
      </c>
      <c r="AI8" s="26" t="s">
        <v>135</v>
      </c>
      <c r="AJ8" s="26" t="s">
        <v>71</v>
      </c>
    </row>
    <row r="9" spans="1:36" ht="19.95" customHeight="1" x14ac:dyDescent="0.35">
      <c r="A9" s="37" t="s">
        <v>584</v>
      </c>
      <c r="B9" s="41" t="s">
        <v>423</v>
      </c>
      <c r="C9" s="30" t="s">
        <v>405</v>
      </c>
      <c r="D9" s="30" t="s">
        <v>182</v>
      </c>
      <c r="E9" s="30" t="s">
        <v>405</v>
      </c>
      <c r="F9" s="30" t="s">
        <v>227</v>
      </c>
      <c r="G9" s="30" t="s">
        <v>346</v>
      </c>
      <c r="H9" s="30" t="s">
        <v>371</v>
      </c>
      <c r="I9" s="30" t="s">
        <v>151</v>
      </c>
      <c r="J9" s="30" t="s">
        <v>245</v>
      </c>
      <c r="K9" s="30" t="s">
        <v>415</v>
      </c>
      <c r="L9" s="30" t="s">
        <v>125</v>
      </c>
      <c r="M9" s="30" t="s">
        <v>423</v>
      </c>
      <c r="N9" s="30" t="s">
        <v>371</v>
      </c>
      <c r="O9" s="30" t="s">
        <v>415</v>
      </c>
      <c r="P9" s="30" t="s">
        <v>338</v>
      </c>
      <c r="Q9" s="30" t="s">
        <v>383</v>
      </c>
      <c r="R9" s="30" t="s">
        <v>302</v>
      </c>
      <c r="S9" s="30" t="s">
        <v>226</v>
      </c>
      <c r="T9" s="30" t="s">
        <v>150</v>
      </c>
      <c r="U9" s="30" t="s">
        <v>121</v>
      </c>
      <c r="V9" s="30" t="s">
        <v>438</v>
      </c>
      <c r="W9" s="30" t="s">
        <v>149</v>
      </c>
      <c r="X9" s="30" t="s">
        <v>337</v>
      </c>
      <c r="Y9" s="30" t="s">
        <v>227</v>
      </c>
      <c r="Z9" s="30" t="s">
        <v>333</v>
      </c>
      <c r="AA9" s="30" t="s">
        <v>112</v>
      </c>
      <c r="AB9" s="30" t="s">
        <v>117</v>
      </c>
      <c r="AC9" s="30" t="s">
        <v>381</v>
      </c>
      <c r="AD9" s="30" t="s">
        <v>400</v>
      </c>
      <c r="AE9" s="30" t="s">
        <v>109</v>
      </c>
      <c r="AF9" s="30" t="s">
        <v>225</v>
      </c>
      <c r="AG9" s="30" t="s">
        <v>309</v>
      </c>
      <c r="AH9" s="30" t="s">
        <v>400</v>
      </c>
      <c r="AI9" s="30" t="s">
        <v>401</v>
      </c>
      <c r="AJ9" s="30" t="s">
        <v>225</v>
      </c>
    </row>
    <row r="10" spans="1:36" ht="19.95" customHeight="1" x14ac:dyDescent="0.35">
      <c r="A10" s="36" t="s">
        <v>585</v>
      </c>
      <c r="B10" s="40" t="s">
        <v>595</v>
      </c>
      <c r="C10" s="26" t="s">
        <v>398</v>
      </c>
      <c r="D10" s="26" t="s">
        <v>512</v>
      </c>
      <c r="E10" s="26" t="s">
        <v>443</v>
      </c>
      <c r="F10" s="26" t="s">
        <v>70</v>
      </c>
      <c r="G10" s="26" t="s">
        <v>237</v>
      </c>
      <c r="H10" s="26" t="s">
        <v>248</v>
      </c>
      <c r="I10" s="26" t="s">
        <v>83</v>
      </c>
      <c r="J10" s="26" t="s">
        <v>511</v>
      </c>
      <c r="K10" s="26" t="s">
        <v>427</v>
      </c>
      <c r="L10" s="26" t="s">
        <v>318</v>
      </c>
      <c r="M10" s="26" t="s">
        <v>409</v>
      </c>
      <c r="N10" s="26" t="s">
        <v>36</v>
      </c>
      <c r="O10" s="26" t="s">
        <v>177</v>
      </c>
      <c r="P10" s="26" t="s">
        <v>323</v>
      </c>
      <c r="Q10" s="26" t="s">
        <v>491</v>
      </c>
      <c r="R10" s="26" t="s">
        <v>100</v>
      </c>
      <c r="S10" s="26" t="s">
        <v>61</v>
      </c>
      <c r="T10" s="26" t="s">
        <v>46</v>
      </c>
      <c r="U10" s="26" t="s">
        <v>397</v>
      </c>
      <c r="V10" s="26" t="s">
        <v>128</v>
      </c>
      <c r="W10" s="26" t="s">
        <v>70</v>
      </c>
      <c r="X10" s="26" t="s">
        <v>99</v>
      </c>
      <c r="Y10" s="26" t="s">
        <v>99</v>
      </c>
      <c r="Z10" s="26" t="s">
        <v>97</v>
      </c>
      <c r="AA10" s="26" t="s">
        <v>41</v>
      </c>
      <c r="AB10" s="26" t="s">
        <v>95</v>
      </c>
      <c r="AC10" s="26" t="s">
        <v>246</v>
      </c>
      <c r="AD10" s="26" t="s">
        <v>84</v>
      </c>
      <c r="AE10" s="26" t="s">
        <v>207</v>
      </c>
      <c r="AF10" s="26" t="s">
        <v>596</v>
      </c>
      <c r="AG10" s="26" t="s">
        <v>243</v>
      </c>
      <c r="AH10" s="26" t="s">
        <v>444</v>
      </c>
      <c r="AI10" s="26" t="s">
        <v>161</v>
      </c>
      <c r="AJ10" s="26" t="s">
        <v>74</v>
      </c>
    </row>
    <row r="11" spans="1:36" ht="19.95" customHeight="1" x14ac:dyDescent="0.35">
      <c r="A11" s="37" t="s">
        <v>586</v>
      </c>
      <c r="B11" s="41" t="s">
        <v>401</v>
      </c>
      <c r="C11" s="30" t="s">
        <v>415</v>
      </c>
      <c r="D11" s="30" t="s">
        <v>339</v>
      </c>
      <c r="E11" s="30" t="s">
        <v>346</v>
      </c>
      <c r="F11" s="30" t="s">
        <v>236</v>
      </c>
      <c r="G11" s="30" t="s">
        <v>423</v>
      </c>
      <c r="H11" s="30" t="s">
        <v>406</v>
      </c>
      <c r="I11" s="30" t="s">
        <v>245</v>
      </c>
      <c r="J11" s="30" t="s">
        <v>347</v>
      </c>
      <c r="K11" s="30" t="s">
        <v>245</v>
      </c>
      <c r="L11" s="30" t="s">
        <v>191</v>
      </c>
      <c r="M11" s="30" t="s">
        <v>345</v>
      </c>
      <c r="N11" s="30" t="s">
        <v>366</v>
      </c>
      <c r="O11" s="30" t="s">
        <v>415</v>
      </c>
      <c r="P11" s="30" t="s">
        <v>401</v>
      </c>
      <c r="Q11" s="30" t="s">
        <v>152</v>
      </c>
      <c r="R11" s="30" t="s">
        <v>149</v>
      </c>
      <c r="S11" s="30" t="s">
        <v>300</v>
      </c>
      <c r="T11" s="30" t="s">
        <v>143</v>
      </c>
      <c r="U11" s="30" t="s">
        <v>310</v>
      </c>
      <c r="V11" s="30" t="s">
        <v>106</v>
      </c>
      <c r="W11" s="30" t="s">
        <v>307</v>
      </c>
      <c r="X11" s="30" t="s">
        <v>144</v>
      </c>
      <c r="Y11" s="30" t="s">
        <v>110</v>
      </c>
      <c r="Z11" s="30" t="s">
        <v>171</v>
      </c>
      <c r="AA11" s="30" t="s">
        <v>345</v>
      </c>
      <c r="AB11" s="30" t="s">
        <v>400</v>
      </c>
      <c r="AC11" s="30" t="s">
        <v>121</v>
      </c>
      <c r="AD11" s="30" t="s">
        <v>112</v>
      </c>
      <c r="AE11" s="30" t="s">
        <v>383</v>
      </c>
      <c r="AF11" s="30" t="s">
        <v>300</v>
      </c>
      <c r="AG11" s="30" t="s">
        <v>118</v>
      </c>
      <c r="AH11" s="30" t="s">
        <v>152</v>
      </c>
      <c r="AI11" s="30" t="s">
        <v>415</v>
      </c>
      <c r="AJ11" s="30" t="s">
        <v>310</v>
      </c>
    </row>
    <row r="12" spans="1:36" ht="19.95" customHeight="1" x14ac:dyDescent="0.35">
      <c r="A12" s="36" t="s">
        <v>587</v>
      </c>
      <c r="B12" s="40" t="s">
        <v>133</v>
      </c>
      <c r="C12" s="26" t="s">
        <v>137</v>
      </c>
      <c r="D12" s="26" t="s">
        <v>71</v>
      </c>
      <c r="E12" s="26" t="s">
        <v>160</v>
      </c>
      <c r="F12" s="26" t="s">
        <v>44</v>
      </c>
      <c r="G12" s="26" t="s">
        <v>81</v>
      </c>
      <c r="H12" s="26" t="s">
        <v>100</v>
      </c>
      <c r="I12" s="26" t="s">
        <v>41</v>
      </c>
      <c r="J12" s="26" t="s">
        <v>159</v>
      </c>
      <c r="K12" s="26" t="s">
        <v>179</v>
      </c>
      <c r="L12" s="26" t="s">
        <v>189</v>
      </c>
      <c r="M12" s="26" t="s">
        <v>161</v>
      </c>
      <c r="N12" s="26" t="s">
        <v>189</v>
      </c>
      <c r="O12" s="26" t="s">
        <v>40</v>
      </c>
      <c r="P12" s="26" t="s">
        <v>100</v>
      </c>
      <c r="Q12" s="26" t="s">
        <v>258</v>
      </c>
      <c r="R12" s="26" t="s">
        <v>72</v>
      </c>
      <c r="S12" s="26" t="s">
        <v>97</v>
      </c>
      <c r="T12" s="26" t="s">
        <v>207</v>
      </c>
      <c r="U12" s="26" t="s">
        <v>97</v>
      </c>
      <c r="V12" s="26" t="s">
        <v>98</v>
      </c>
      <c r="W12" s="26" t="s">
        <v>75</v>
      </c>
      <c r="X12" s="26" t="s">
        <v>44</v>
      </c>
      <c r="Y12" s="26" t="s">
        <v>99</v>
      </c>
      <c r="Z12" s="26" t="s">
        <v>75</v>
      </c>
      <c r="AA12" s="26" t="s">
        <v>135</v>
      </c>
      <c r="AB12" s="26" t="s">
        <v>161</v>
      </c>
      <c r="AC12" s="26" t="s">
        <v>71</v>
      </c>
      <c r="AD12" s="26" t="s">
        <v>159</v>
      </c>
      <c r="AE12" s="26" t="s">
        <v>98</v>
      </c>
      <c r="AF12" s="26" t="s">
        <v>98</v>
      </c>
      <c r="AG12" s="26" t="s">
        <v>179</v>
      </c>
      <c r="AH12" s="26" t="s">
        <v>40</v>
      </c>
      <c r="AI12" s="26" t="s">
        <v>44</v>
      </c>
      <c r="AJ12" s="26" t="s">
        <v>128</v>
      </c>
    </row>
    <row r="13" spans="1:36" ht="19.95" customHeight="1" x14ac:dyDescent="0.35">
      <c r="A13" s="37" t="s">
        <v>588</v>
      </c>
      <c r="B13" s="42" t="s">
        <v>225</v>
      </c>
      <c r="C13" s="28">
        <v>7.0000000000000007E-2</v>
      </c>
      <c r="D13" s="28" t="s">
        <v>120</v>
      </c>
      <c r="E13" s="28" t="s">
        <v>225</v>
      </c>
      <c r="F13" s="28" t="s">
        <v>149</v>
      </c>
      <c r="G13" s="28">
        <v>0.09</v>
      </c>
      <c r="H13" s="28" t="s">
        <v>148</v>
      </c>
      <c r="I13" s="28" t="s">
        <v>147</v>
      </c>
      <c r="J13" s="28" t="s">
        <v>226</v>
      </c>
      <c r="K13" s="28" t="s">
        <v>170</v>
      </c>
      <c r="L13" s="28" t="s">
        <v>166</v>
      </c>
      <c r="M13" s="28" t="s">
        <v>170</v>
      </c>
      <c r="N13" s="28" t="s">
        <v>166</v>
      </c>
      <c r="O13" s="28">
        <v>0.12</v>
      </c>
      <c r="P13" s="28" t="s">
        <v>148</v>
      </c>
      <c r="Q13" s="28" t="s">
        <v>120</v>
      </c>
      <c r="R13" s="28" t="s">
        <v>225</v>
      </c>
      <c r="S13" s="28" t="s">
        <v>149</v>
      </c>
      <c r="T13" s="28" t="s">
        <v>122</v>
      </c>
      <c r="U13" s="28" t="s">
        <v>148</v>
      </c>
      <c r="V13" s="28" t="s">
        <v>225</v>
      </c>
      <c r="W13" s="28" t="s">
        <v>115</v>
      </c>
      <c r="X13" s="28">
        <v>0.05</v>
      </c>
      <c r="Y13" s="28" t="s">
        <v>109</v>
      </c>
      <c r="Z13" s="28" t="s">
        <v>115</v>
      </c>
      <c r="AA13" s="28" t="s">
        <v>168</v>
      </c>
      <c r="AB13" s="28" t="s">
        <v>124</v>
      </c>
      <c r="AC13" s="28" t="s">
        <v>225</v>
      </c>
      <c r="AD13" s="28" t="s">
        <v>172</v>
      </c>
      <c r="AE13" s="28" t="s">
        <v>114</v>
      </c>
      <c r="AF13" s="28">
        <v>0.02</v>
      </c>
      <c r="AG13" s="28" t="s">
        <v>170</v>
      </c>
      <c r="AH13" s="28" t="s">
        <v>121</v>
      </c>
      <c r="AI13" s="28" t="s">
        <v>226</v>
      </c>
      <c r="AJ13" s="28" t="s">
        <v>225</v>
      </c>
    </row>
    <row r="14" spans="1:36" x14ac:dyDescent="0.3">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sheetData>
  <sheetProtection algorithmName="SHA-512" hashValue="goOYjyYcUM9k10GGvGqDC7ja8ySTAcCwfCyd5ZTk2xlW1scuV9jUkx2D4/SBb4fHWBTHF2cnFgkdiUKGTZEltw==" saltValue="Xcni83aPB8iPqDSH5jeTFQ==" spinCount="100000" sheet="1" objects="1" scenarios="1"/>
  <mergeCells count="9">
    <mergeCell ref="R4:AB4"/>
    <mergeCell ref="AC4:AF4"/>
    <mergeCell ref="AG4:AJ4"/>
    <mergeCell ref="A3:D3"/>
    <mergeCell ref="B2:F2"/>
    <mergeCell ref="C4:D4"/>
    <mergeCell ref="E4:I4"/>
    <mergeCell ref="J4:L4"/>
    <mergeCell ref="M4:Q4"/>
  </mergeCells>
  <pageMargins left="0.7" right="0.7" top="0.75" bottom="0.75" header="0.3" footer="0.3"/>
  <pageSetup paperSize="9" fitToHeight="0" orientation="landscape" horizontalDpi="300" verticalDpi="300" r:id="rId1"/>
  <headerFooter scaleWithDoc="0" alignWithMargins="0">
    <oddHeader>&amp;LPoll&amp;C&amp;R</oddHeader>
    <oddFooter>&amp;LIreland Thinks&amp;C&amp;R&amp;P / &amp;N</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5">
    <pageSetUpPr fitToPage="1"/>
  </sheetPr>
  <dimension ref="A1:AJ14"/>
  <sheetViews>
    <sheetView showGridLines="0" workbookViewId="0"/>
  </sheetViews>
  <sheetFormatPr defaultRowHeight="14.4" x14ac:dyDescent="0.3"/>
  <cols>
    <col min="1" max="1" width="49"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9.2" customHeight="1" x14ac:dyDescent="0.4">
      <c r="A3" s="103" t="s">
        <v>638</v>
      </c>
      <c r="B3" s="103"/>
      <c r="C3" s="103"/>
      <c r="D3" s="11"/>
      <c r="E3" s="11"/>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34"/>
      <c r="B4" s="38"/>
      <c r="C4" s="96"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35" t="s">
        <v>632</v>
      </c>
      <c r="B5" s="39" t="s">
        <v>1</v>
      </c>
      <c r="C5" s="22"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36" t="s">
        <v>16</v>
      </c>
      <c r="B6" s="40"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37" t="s">
        <v>52</v>
      </c>
      <c r="B7" s="41" t="s">
        <v>17</v>
      </c>
      <c r="C7" s="30" t="s">
        <v>53</v>
      </c>
      <c r="D7" s="30" t="s">
        <v>54</v>
      </c>
      <c r="E7" s="30" t="s">
        <v>55</v>
      </c>
      <c r="F7" s="30" t="s">
        <v>348</v>
      </c>
      <c r="G7" s="30" t="s">
        <v>21</v>
      </c>
      <c r="H7" s="30" t="s">
        <v>198</v>
      </c>
      <c r="I7" s="30" t="s">
        <v>348</v>
      </c>
      <c r="J7" s="30" t="s">
        <v>200</v>
      </c>
      <c r="K7" s="30" t="s">
        <v>18</v>
      </c>
      <c r="L7" s="30" t="s">
        <v>201</v>
      </c>
      <c r="M7" s="30" t="s">
        <v>202</v>
      </c>
      <c r="N7" s="30" t="s">
        <v>62</v>
      </c>
      <c r="O7" s="30" t="s">
        <v>63</v>
      </c>
      <c r="P7" s="30" t="s">
        <v>64</v>
      </c>
      <c r="Q7" s="30" t="s">
        <v>65</v>
      </c>
      <c r="R7" s="30" t="s">
        <v>66</v>
      </c>
      <c r="S7" s="30" t="s">
        <v>67</v>
      </c>
      <c r="T7" s="30" t="s">
        <v>37</v>
      </c>
      <c r="U7" s="30" t="s">
        <v>445</v>
      </c>
      <c r="V7" s="30" t="s">
        <v>69</v>
      </c>
      <c r="W7" s="30" t="s">
        <v>70</v>
      </c>
      <c r="X7" s="30" t="s">
        <v>71</v>
      </c>
      <c r="Y7" s="30" t="s">
        <v>40</v>
      </c>
      <c r="Z7" s="30" t="s">
        <v>72</v>
      </c>
      <c r="AA7" s="30" t="s">
        <v>38</v>
      </c>
      <c r="AB7" s="30" t="s">
        <v>73</v>
      </c>
      <c r="AC7" s="30" t="s">
        <v>209</v>
      </c>
      <c r="AD7" s="30" t="s">
        <v>76</v>
      </c>
      <c r="AE7" s="30" t="s">
        <v>210</v>
      </c>
      <c r="AF7" s="30" t="s">
        <v>278</v>
      </c>
      <c r="AG7" s="30" t="s">
        <v>212</v>
      </c>
      <c r="AH7" s="30" t="s">
        <v>80</v>
      </c>
      <c r="AI7" s="30" t="s">
        <v>179</v>
      </c>
      <c r="AJ7" s="30" t="s">
        <v>25</v>
      </c>
    </row>
    <row r="8" spans="1:36" ht="19.95" customHeight="1" x14ac:dyDescent="0.35">
      <c r="A8" s="36" t="s">
        <v>577</v>
      </c>
      <c r="B8" s="40" t="s">
        <v>600</v>
      </c>
      <c r="C8" s="26" t="s">
        <v>544</v>
      </c>
      <c r="D8" s="26" t="s">
        <v>524</v>
      </c>
      <c r="E8" s="26" t="s">
        <v>353</v>
      </c>
      <c r="F8" s="26" t="s">
        <v>342</v>
      </c>
      <c r="G8" s="26" t="s">
        <v>157</v>
      </c>
      <c r="H8" s="26" t="s">
        <v>216</v>
      </c>
      <c r="I8" s="26" t="s">
        <v>384</v>
      </c>
      <c r="J8" s="26" t="s">
        <v>329</v>
      </c>
      <c r="K8" s="26" t="s">
        <v>457</v>
      </c>
      <c r="L8" s="26" t="s">
        <v>385</v>
      </c>
      <c r="M8" s="26" t="s">
        <v>248</v>
      </c>
      <c r="N8" s="26" t="s">
        <v>36</v>
      </c>
      <c r="O8" s="26" t="s">
        <v>162</v>
      </c>
      <c r="P8" s="26" t="s">
        <v>323</v>
      </c>
      <c r="Q8" s="26" t="s">
        <v>132</v>
      </c>
      <c r="R8" s="26" t="s">
        <v>385</v>
      </c>
      <c r="S8" s="26" t="s">
        <v>237</v>
      </c>
      <c r="T8" s="26" t="s">
        <v>154</v>
      </c>
      <c r="U8" s="26" t="s">
        <v>92</v>
      </c>
      <c r="V8" s="26" t="s">
        <v>138</v>
      </c>
      <c r="W8" s="26" t="s">
        <v>134</v>
      </c>
      <c r="X8" s="26" t="s">
        <v>189</v>
      </c>
      <c r="Y8" s="26" t="s">
        <v>75</v>
      </c>
      <c r="Z8" s="26" t="s">
        <v>208</v>
      </c>
      <c r="AA8" s="26" t="s">
        <v>71</v>
      </c>
      <c r="AB8" s="26" t="s">
        <v>41</v>
      </c>
      <c r="AC8" s="26" t="s">
        <v>414</v>
      </c>
      <c r="AD8" s="26" t="s">
        <v>319</v>
      </c>
      <c r="AE8" s="26" t="s">
        <v>72</v>
      </c>
      <c r="AF8" s="26" t="s">
        <v>76</v>
      </c>
      <c r="AG8" s="26" t="s">
        <v>286</v>
      </c>
      <c r="AH8" s="26" t="s">
        <v>233</v>
      </c>
      <c r="AI8" s="26" t="s">
        <v>258</v>
      </c>
      <c r="AJ8" s="26" t="s">
        <v>454</v>
      </c>
    </row>
    <row r="9" spans="1:36" ht="19.95" customHeight="1" x14ac:dyDescent="0.35">
      <c r="A9" s="37" t="s">
        <v>584</v>
      </c>
      <c r="B9" s="41" t="s">
        <v>345</v>
      </c>
      <c r="C9" s="30" t="s">
        <v>401</v>
      </c>
      <c r="D9" s="30" t="s">
        <v>245</v>
      </c>
      <c r="E9" s="30" t="s">
        <v>191</v>
      </c>
      <c r="F9" s="30" t="s">
        <v>245</v>
      </c>
      <c r="G9" s="30" t="s">
        <v>111</v>
      </c>
      <c r="H9" s="30" t="s">
        <v>400</v>
      </c>
      <c r="I9" s="30" t="s">
        <v>416</v>
      </c>
      <c r="J9" s="30" t="s">
        <v>401</v>
      </c>
      <c r="K9" s="30" t="s">
        <v>403</v>
      </c>
      <c r="L9" s="30" t="s">
        <v>267</v>
      </c>
      <c r="M9" s="30" t="s">
        <v>150</v>
      </c>
      <c r="N9" s="30" t="s">
        <v>383</v>
      </c>
      <c r="O9" s="30" t="s">
        <v>345</v>
      </c>
      <c r="P9" s="30" t="s">
        <v>401</v>
      </c>
      <c r="Q9" s="30" t="s">
        <v>146</v>
      </c>
      <c r="R9" s="30" t="s">
        <v>245</v>
      </c>
      <c r="S9" s="30" t="s">
        <v>151</v>
      </c>
      <c r="T9" s="30" t="s">
        <v>439</v>
      </c>
      <c r="U9" s="30" t="s">
        <v>415</v>
      </c>
      <c r="V9" s="30" t="s">
        <v>240</v>
      </c>
      <c r="W9" s="30" t="s">
        <v>236</v>
      </c>
      <c r="X9" s="30" t="s">
        <v>309</v>
      </c>
      <c r="Y9" s="30" t="s">
        <v>115</v>
      </c>
      <c r="Z9" s="30" t="s">
        <v>256</v>
      </c>
      <c r="AA9" s="30" t="s">
        <v>150</v>
      </c>
      <c r="AB9" s="30" t="s">
        <v>267</v>
      </c>
      <c r="AC9" s="30" t="s">
        <v>150</v>
      </c>
      <c r="AD9" s="30" t="s">
        <v>335</v>
      </c>
      <c r="AE9" s="30" t="s">
        <v>415</v>
      </c>
      <c r="AF9" s="30" t="s">
        <v>347</v>
      </c>
      <c r="AG9" s="30" t="s">
        <v>245</v>
      </c>
      <c r="AH9" s="30" t="s">
        <v>440</v>
      </c>
      <c r="AI9" s="30" t="s">
        <v>267</v>
      </c>
      <c r="AJ9" s="30" t="s">
        <v>223</v>
      </c>
    </row>
    <row r="10" spans="1:36" ht="19.95" customHeight="1" x14ac:dyDescent="0.35">
      <c r="A10" s="36" t="s">
        <v>585</v>
      </c>
      <c r="B10" s="40" t="s">
        <v>465</v>
      </c>
      <c r="C10" s="26" t="s">
        <v>378</v>
      </c>
      <c r="D10" s="26" t="s">
        <v>329</v>
      </c>
      <c r="E10" s="26" t="s">
        <v>155</v>
      </c>
      <c r="F10" s="26" t="s">
        <v>218</v>
      </c>
      <c r="G10" s="26" t="s">
        <v>164</v>
      </c>
      <c r="H10" s="26" t="s">
        <v>190</v>
      </c>
      <c r="I10" s="26" t="s">
        <v>69</v>
      </c>
      <c r="J10" s="26" t="s">
        <v>231</v>
      </c>
      <c r="K10" s="26" t="s">
        <v>204</v>
      </c>
      <c r="L10" s="26" t="s">
        <v>326</v>
      </c>
      <c r="M10" s="26" t="s">
        <v>313</v>
      </c>
      <c r="N10" s="26" t="s">
        <v>341</v>
      </c>
      <c r="O10" s="26" t="s">
        <v>50</v>
      </c>
      <c r="P10" s="26" t="s">
        <v>153</v>
      </c>
      <c r="Q10" s="26" t="s">
        <v>238</v>
      </c>
      <c r="R10" s="26" t="s">
        <v>313</v>
      </c>
      <c r="S10" s="26" t="s">
        <v>141</v>
      </c>
      <c r="T10" s="26" t="s">
        <v>207</v>
      </c>
      <c r="U10" s="26" t="s">
        <v>104</v>
      </c>
      <c r="V10" s="26" t="s">
        <v>96</v>
      </c>
      <c r="W10" s="26" t="s">
        <v>91</v>
      </c>
      <c r="X10" s="26" t="s">
        <v>75</v>
      </c>
      <c r="Y10" s="26" t="s">
        <v>81</v>
      </c>
      <c r="Z10" s="26" t="s">
        <v>75</v>
      </c>
      <c r="AA10" s="26" t="s">
        <v>81</v>
      </c>
      <c r="AB10" s="26" t="s">
        <v>208</v>
      </c>
      <c r="AC10" s="26" t="s">
        <v>445</v>
      </c>
      <c r="AD10" s="26" t="s">
        <v>128</v>
      </c>
      <c r="AE10" s="26" t="s">
        <v>208</v>
      </c>
      <c r="AF10" s="26" t="s">
        <v>553</v>
      </c>
      <c r="AG10" s="26" t="s">
        <v>229</v>
      </c>
      <c r="AH10" s="26" t="s">
        <v>77</v>
      </c>
      <c r="AI10" s="26" t="s">
        <v>100</v>
      </c>
      <c r="AJ10" s="26" t="s">
        <v>553</v>
      </c>
    </row>
    <row r="11" spans="1:36" ht="19.95" customHeight="1" x14ac:dyDescent="0.35">
      <c r="A11" s="37" t="s">
        <v>586</v>
      </c>
      <c r="B11" s="41" t="s">
        <v>151</v>
      </c>
      <c r="C11" s="30" t="s">
        <v>151</v>
      </c>
      <c r="D11" s="30" t="s">
        <v>151</v>
      </c>
      <c r="E11" s="30" t="s">
        <v>112</v>
      </c>
      <c r="F11" s="30" t="s">
        <v>143</v>
      </c>
      <c r="G11" s="30" t="s">
        <v>182</v>
      </c>
      <c r="H11" s="30" t="s">
        <v>223</v>
      </c>
      <c r="I11" s="30" t="s">
        <v>423</v>
      </c>
      <c r="J11" s="30" t="s">
        <v>152</v>
      </c>
      <c r="K11" s="30" t="s">
        <v>223</v>
      </c>
      <c r="L11" s="30" t="s">
        <v>223</v>
      </c>
      <c r="M11" s="30" t="s">
        <v>151</v>
      </c>
      <c r="N11" s="30" t="s">
        <v>108</v>
      </c>
      <c r="O11" s="30" t="s">
        <v>371</v>
      </c>
      <c r="P11" s="30" t="s">
        <v>223</v>
      </c>
      <c r="Q11" s="30" t="s">
        <v>401</v>
      </c>
      <c r="R11" s="30" t="s">
        <v>108</v>
      </c>
      <c r="S11" s="30" t="s">
        <v>267</v>
      </c>
      <c r="T11" s="30" t="s">
        <v>122</v>
      </c>
      <c r="U11" s="30" t="s">
        <v>338</v>
      </c>
      <c r="V11" s="30" t="s">
        <v>123</v>
      </c>
      <c r="W11" s="30" t="s">
        <v>150</v>
      </c>
      <c r="X11" s="30" t="s">
        <v>149</v>
      </c>
      <c r="Y11" s="30" t="s">
        <v>310</v>
      </c>
      <c r="Z11" s="30" t="s">
        <v>120</v>
      </c>
      <c r="AA11" s="30" t="s">
        <v>146</v>
      </c>
      <c r="AB11" s="30" t="s">
        <v>112</v>
      </c>
      <c r="AC11" s="30" t="s">
        <v>183</v>
      </c>
      <c r="AD11" s="30" t="s">
        <v>172</v>
      </c>
      <c r="AE11" s="30" t="s">
        <v>347</v>
      </c>
      <c r="AF11" s="30" t="s">
        <v>245</v>
      </c>
      <c r="AG11" s="30" t="s">
        <v>143</v>
      </c>
      <c r="AH11" s="30" t="s">
        <v>122</v>
      </c>
      <c r="AI11" s="30" t="s">
        <v>371</v>
      </c>
      <c r="AJ11" s="30" t="s">
        <v>245</v>
      </c>
    </row>
    <row r="12" spans="1:36" ht="19.95" customHeight="1" x14ac:dyDescent="0.35">
      <c r="A12" s="36" t="s">
        <v>587</v>
      </c>
      <c r="B12" s="40" t="s">
        <v>248</v>
      </c>
      <c r="C12" s="26" t="s">
        <v>131</v>
      </c>
      <c r="D12" s="26" t="s">
        <v>86</v>
      </c>
      <c r="E12" s="26" t="s">
        <v>246</v>
      </c>
      <c r="F12" s="26" t="s">
        <v>188</v>
      </c>
      <c r="G12" s="26" t="s">
        <v>210</v>
      </c>
      <c r="H12" s="26" t="s">
        <v>180</v>
      </c>
      <c r="I12" s="26" t="s">
        <v>40</v>
      </c>
      <c r="J12" s="26" t="s">
        <v>84</v>
      </c>
      <c r="K12" s="26" t="s">
        <v>175</v>
      </c>
      <c r="L12" s="26" t="s">
        <v>179</v>
      </c>
      <c r="M12" s="26" t="s">
        <v>207</v>
      </c>
      <c r="N12" s="26" t="s">
        <v>96</v>
      </c>
      <c r="O12" s="26" t="s">
        <v>96</v>
      </c>
      <c r="P12" s="26" t="s">
        <v>246</v>
      </c>
      <c r="Q12" s="26" t="s">
        <v>189</v>
      </c>
      <c r="R12" s="26" t="s">
        <v>50</v>
      </c>
      <c r="S12" s="26" t="s">
        <v>179</v>
      </c>
      <c r="T12" s="26" t="s">
        <v>41</v>
      </c>
      <c r="U12" s="26" t="s">
        <v>180</v>
      </c>
      <c r="V12" s="26" t="s">
        <v>135</v>
      </c>
      <c r="W12" s="26" t="s">
        <v>98</v>
      </c>
      <c r="X12" s="26" t="s">
        <v>99</v>
      </c>
      <c r="Y12" s="26" t="s">
        <v>97</v>
      </c>
      <c r="Z12" s="26" t="s">
        <v>44</v>
      </c>
      <c r="AA12" s="26" t="s">
        <v>97</v>
      </c>
      <c r="AB12" s="26" t="s">
        <v>100</v>
      </c>
      <c r="AC12" s="26" t="s">
        <v>104</v>
      </c>
      <c r="AD12" s="26" t="s">
        <v>96</v>
      </c>
      <c r="AE12" s="26" t="s">
        <v>100</v>
      </c>
      <c r="AF12" s="26" t="s">
        <v>210</v>
      </c>
      <c r="AG12" s="26" t="s">
        <v>86</v>
      </c>
      <c r="AH12" s="26" t="s">
        <v>96</v>
      </c>
      <c r="AI12" s="26" t="s">
        <v>44</v>
      </c>
      <c r="AJ12" s="26" t="s">
        <v>230</v>
      </c>
    </row>
    <row r="13" spans="1:36" ht="19.95" customHeight="1" x14ac:dyDescent="0.35">
      <c r="A13" s="37" t="s">
        <v>588</v>
      </c>
      <c r="B13" s="42" t="s">
        <v>118</v>
      </c>
      <c r="C13" s="28">
        <v>0.13</v>
      </c>
      <c r="D13" s="28" t="s">
        <v>147</v>
      </c>
      <c r="E13" s="28" t="s">
        <v>118</v>
      </c>
      <c r="F13" s="28" t="s">
        <v>144</v>
      </c>
      <c r="G13" s="28" t="s">
        <v>171</v>
      </c>
      <c r="H13" s="28">
        <v>0.06</v>
      </c>
      <c r="I13" s="28" t="s">
        <v>121</v>
      </c>
      <c r="J13" s="28" t="s">
        <v>144</v>
      </c>
      <c r="K13" s="28" t="s">
        <v>118</v>
      </c>
      <c r="L13" s="28" t="s">
        <v>225</v>
      </c>
      <c r="M13" s="28" t="s">
        <v>121</v>
      </c>
      <c r="N13" s="28">
        <v>0.11</v>
      </c>
      <c r="O13" s="28" t="s">
        <v>124</v>
      </c>
      <c r="P13" s="28" t="s">
        <v>122</v>
      </c>
      <c r="Q13" s="28">
        <v>0.11</v>
      </c>
      <c r="R13" s="28" t="s">
        <v>167</v>
      </c>
      <c r="S13" s="28" t="s">
        <v>226</v>
      </c>
      <c r="T13" s="28" t="s">
        <v>144</v>
      </c>
      <c r="U13" s="28" t="s">
        <v>121</v>
      </c>
      <c r="V13" s="28" t="s">
        <v>166</v>
      </c>
      <c r="W13" s="28" t="s">
        <v>225</v>
      </c>
      <c r="X13" s="28">
        <v>0.13</v>
      </c>
      <c r="Y13" s="28" t="s">
        <v>147</v>
      </c>
      <c r="Z13" s="28" t="s">
        <v>121</v>
      </c>
      <c r="AA13" s="28" t="s">
        <v>226</v>
      </c>
      <c r="AB13" s="28" t="s">
        <v>122</v>
      </c>
      <c r="AC13" s="28" t="s">
        <v>171</v>
      </c>
      <c r="AD13" s="28" t="s">
        <v>144</v>
      </c>
      <c r="AE13" s="28" t="s">
        <v>171</v>
      </c>
      <c r="AF13" s="28" t="s">
        <v>226</v>
      </c>
      <c r="AG13" s="28" t="s">
        <v>144</v>
      </c>
      <c r="AH13" s="28">
        <v>0.11</v>
      </c>
      <c r="AI13" s="28">
        <v>0.11</v>
      </c>
      <c r="AJ13" s="28">
        <v>0.09</v>
      </c>
    </row>
    <row r="14" spans="1:36" x14ac:dyDescent="0.3">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sheetData>
  <sheetProtection algorithmName="SHA-512" hashValue="KL9lPqEM/8zK2wqwOrITfUU/Bz0aSr67o7qT7MhphujV4sUDxIHjjy9yXoX6t5v3em7IymkfXatveaZte64Avg==" saltValue="1VKpbUHxErBfUUQiFtfD8w==" spinCount="100000" sheet="1" objects="1" scenarios="1"/>
  <mergeCells count="9">
    <mergeCell ref="R4:AB4"/>
    <mergeCell ref="AC4:AF4"/>
    <mergeCell ref="AG4:AJ4"/>
    <mergeCell ref="A3:C3"/>
    <mergeCell ref="B2:F2"/>
    <mergeCell ref="C4:D4"/>
    <mergeCell ref="E4:I4"/>
    <mergeCell ref="J4:L4"/>
    <mergeCell ref="M4:Q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pageSetUpPr fitToPage="1"/>
  </sheetPr>
  <dimension ref="A1:AK11"/>
  <sheetViews>
    <sheetView showGridLines="0" workbookViewId="0"/>
  </sheetViews>
  <sheetFormatPr defaultRowHeight="14.4" x14ac:dyDescent="0.3"/>
  <cols>
    <col min="1" max="1" width="50" customWidth="1"/>
    <col min="2" max="36" width="20.77734375" customWidth="1"/>
  </cols>
  <sheetData>
    <row r="1" spans="1:37" ht="21" x14ac:dyDescent="0.4">
      <c r="A1" s="8" t="str">
        <f>HYPERLINK("#Contents!A1","Return to Contents")</f>
        <v>Return to Contents</v>
      </c>
    </row>
    <row r="2" spans="1:37" ht="64.8" customHeight="1" x14ac:dyDescent="0.4">
      <c r="B2" s="102" t="s">
        <v>633</v>
      </c>
      <c r="C2" s="102"/>
      <c r="D2" s="102"/>
      <c r="E2" s="102"/>
      <c r="F2" s="102"/>
      <c r="G2" s="9"/>
      <c r="H2" s="9"/>
      <c r="I2" s="9"/>
      <c r="J2" s="9"/>
      <c r="K2" s="9"/>
      <c r="L2" s="9"/>
      <c r="M2" s="9"/>
      <c r="N2" s="10"/>
      <c r="O2" s="10"/>
    </row>
    <row r="3" spans="1:37" ht="103.8" customHeight="1" x14ac:dyDescent="0.4">
      <c r="A3" s="103" t="s">
        <v>634</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7"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7"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7"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c r="AK6" s="33"/>
    </row>
    <row r="7" spans="1:37" ht="19.95" customHeight="1" x14ac:dyDescent="0.35">
      <c r="A7" s="27" t="s">
        <v>52</v>
      </c>
      <c r="B7" s="30" t="s">
        <v>17</v>
      </c>
      <c r="C7" s="30" t="s">
        <v>274</v>
      </c>
      <c r="D7" s="30" t="s">
        <v>275</v>
      </c>
      <c r="E7" s="30" t="s">
        <v>55</v>
      </c>
      <c r="F7" s="30" t="s">
        <v>348</v>
      </c>
      <c r="G7" s="30" t="s">
        <v>21</v>
      </c>
      <c r="H7" s="30" t="s">
        <v>277</v>
      </c>
      <c r="I7" s="30" t="s">
        <v>348</v>
      </c>
      <c r="J7" s="30" t="s">
        <v>200</v>
      </c>
      <c r="K7" s="30" t="s">
        <v>18</v>
      </c>
      <c r="L7" s="30" t="s">
        <v>201</v>
      </c>
      <c r="M7" s="30" t="s">
        <v>61</v>
      </c>
      <c r="N7" s="30" t="s">
        <v>62</v>
      </c>
      <c r="O7" s="30" t="s">
        <v>63</v>
      </c>
      <c r="P7" s="30" t="s">
        <v>64</v>
      </c>
      <c r="Q7" s="30" t="s">
        <v>65</v>
      </c>
      <c r="R7" s="30" t="s">
        <v>66</v>
      </c>
      <c r="S7" s="30" t="s">
        <v>67</v>
      </c>
      <c r="T7" s="30" t="s">
        <v>37</v>
      </c>
      <c r="U7" s="30" t="s">
        <v>68</v>
      </c>
      <c r="V7" s="30" t="s">
        <v>216</v>
      </c>
      <c r="W7" s="30" t="s">
        <v>184</v>
      </c>
      <c r="X7" s="30" t="s">
        <v>71</v>
      </c>
      <c r="Y7" s="30" t="s">
        <v>40</v>
      </c>
      <c r="Z7" s="30" t="s">
        <v>72</v>
      </c>
      <c r="AA7" s="30" t="s">
        <v>94</v>
      </c>
      <c r="AB7" s="30" t="s">
        <v>134</v>
      </c>
      <c r="AC7" s="30" t="s">
        <v>74</v>
      </c>
      <c r="AD7" s="30" t="s">
        <v>65</v>
      </c>
      <c r="AE7" s="30" t="s">
        <v>210</v>
      </c>
      <c r="AF7" s="30" t="s">
        <v>278</v>
      </c>
      <c r="AG7" s="30" t="s">
        <v>212</v>
      </c>
      <c r="AH7" s="30" t="s">
        <v>206</v>
      </c>
      <c r="AI7" s="30" t="s">
        <v>179</v>
      </c>
      <c r="AJ7" s="30" t="s">
        <v>25</v>
      </c>
      <c r="AK7" s="33"/>
    </row>
    <row r="8" spans="1:37" ht="19.95" customHeight="1" x14ac:dyDescent="0.35">
      <c r="A8" s="25" t="s">
        <v>312</v>
      </c>
      <c r="B8" s="26" t="s">
        <v>510</v>
      </c>
      <c r="C8" s="26" t="s">
        <v>447</v>
      </c>
      <c r="D8" s="26" t="s">
        <v>293</v>
      </c>
      <c r="E8" s="26" t="s">
        <v>57</v>
      </c>
      <c r="F8" s="26" t="s">
        <v>231</v>
      </c>
      <c r="G8" s="26" t="s">
        <v>412</v>
      </c>
      <c r="H8" s="26" t="s">
        <v>323</v>
      </c>
      <c r="I8" s="26" t="s">
        <v>511</v>
      </c>
      <c r="J8" s="26" t="s">
        <v>512</v>
      </c>
      <c r="K8" s="26" t="s">
        <v>361</v>
      </c>
      <c r="L8" s="26" t="s">
        <v>228</v>
      </c>
      <c r="M8" s="26" t="s">
        <v>319</v>
      </c>
      <c r="N8" s="26" t="s">
        <v>23</v>
      </c>
      <c r="O8" s="26" t="s">
        <v>445</v>
      </c>
      <c r="P8" s="26" t="s">
        <v>232</v>
      </c>
      <c r="Q8" s="26" t="s">
        <v>370</v>
      </c>
      <c r="R8" s="26" t="s">
        <v>352</v>
      </c>
      <c r="S8" s="26" t="s">
        <v>412</v>
      </c>
      <c r="T8" s="26" t="s">
        <v>229</v>
      </c>
      <c r="U8" s="26" t="s">
        <v>326</v>
      </c>
      <c r="V8" s="26" t="s">
        <v>162</v>
      </c>
      <c r="W8" s="26" t="s">
        <v>102</v>
      </c>
      <c r="X8" s="26" t="s">
        <v>189</v>
      </c>
      <c r="Y8" s="26" t="s">
        <v>208</v>
      </c>
      <c r="Z8" s="26" t="s">
        <v>136</v>
      </c>
      <c r="AA8" s="26" t="s">
        <v>128</v>
      </c>
      <c r="AB8" s="26" t="s">
        <v>210</v>
      </c>
      <c r="AC8" s="26" t="s">
        <v>26</v>
      </c>
      <c r="AD8" s="26" t="s">
        <v>28</v>
      </c>
      <c r="AE8" s="26" t="s">
        <v>40</v>
      </c>
      <c r="AF8" s="26" t="s">
        <v>513</v>
      </c>
      <c r="AG8" s="26" t="s">
        <v>390</v>
      </c>
      <c r="AH8" s="26" t="s">
        <v>197</v>
      </c>
      <c r="AI8" s="26" t="s">
        <v>180</v>
      </c>
      <c r="AJ8" s="26" t="s">
        <v>514</v>
      </c>
      <c r="AK8" s="33"/>
    </row>
    <row r="9" spans="1:37" ht="19.95" customHeight="1" x14ac:dyDescent="0.35">
      <c r="A9" s="27" t="s">
        <v>314</v>
      </c>
      <c r="B9" s="30" t="s">
        <v>441</v>
      </c>
      <c r="C9" s="30" t="s">
        <v>262</v>
      </c>
      <c r="D9" s="30" t="s">
        <v>402</v>
      </c>
      <c r="E9" s="30" t="s">
        <v>399</v>
      </c>
      <c r="F9" s="30" t="s">
        <v>367</v>
      </c>
      <c r="G9" s="30" t="s">
        <v>382</v>
      </c>
      <c r="H9" s="30" t="s">
        <v>440</v>
      </c>
      <c r="I9" s="30" t="s">
        <v>440</v>
      </c>
      <c r="J9" s="30" t="s">
        <v>335</v>
      </c>
      <c r="K9" s="30" t="s">
        <v>406</v>
      </c>
      <c r="L9" s="30" t="s">
        <v>332</v>
      </c>
      <c r="M9" s="30" t="s">
        <v>235</v>
      </c>
      <c r="N9" s="30" t="s">
        <v>439</v>
      </c>
      <c r="O9" s="30" t="s">
        <v>262</v>
      </c>
      <c r="P9" s="30" t="s">
        <v>367</v>
      </c>
      <c r="Q9" s="30" t="s">
        <v>438</v>
      </c>
      <c r="R9" s="30" t="s">
        <v>406</v>
      </c>
      <c r="S9" s="30" t="s">
        <v>227</v>
      </c>
      <c r="T9" s="30" t="s">
        <v>310</v>
      </c>
      <c r="U9" s="30" t="s">
        <v>262</v>
      </c>
      <c r="V9" s="30" t="s">
        <v>224</v>
      </c>
      <c r="W9" s="30" t="s">
        <v>150</v>
      </c>
      <c r="X9" s="30" t="s">
        <v>334</v>
      </c>
      <c r="Y9" s="30" t="s">
        <v>240</v>
      </c>
      <c r="Z9" s="30" t="s">
        <v>336</v>
      </c>
      <c r="AA9" s="30" t="s">
        <v>235</v>
      </c>
      <c r="AB9" s="30" t="s">
        <v>169</v>
      </c>
      <c r="AC9" s="30" t="s">
        <v>441</v>
      </c>
      <c r="AD9" s="30" t="s">
        <v>256</v>
      </c>
      <c r="AE9" s="30" t="s">
        <v>402</v>
      </c>
      <c r="AF9" s="30" t="s">
        <v>402</v>
      </c>
      <c r="AG9" s="30" t="s">
        <v>479</v>
      </c>
      <c r="AH9" s="30" t="s">
        <v>337</v>
      </c>
      <c r="AI9" s="30" t="s">
        <v>367</v>
      </c>
      <c r="AJ9" s="30" t="s">
        <v>240</v>
      </c>
      <c r="AK9" s="33"/>
    </row>
    <row r="10" spans="1:37" ht="19.95" customHeight="1" x14ac:dyDescent="0.35">
      <c r="A10" s="25" t="s">
        <v>279</v>
      </c>
      <c r="B10" s="26" t="s">
        <v>437</v>
      </c>
      <c r="C10" s="26" t="s">
        <v>83</v>
      </c>
      <c r="D10" s="26" t="s">
        <v>284</v>
      </c>
      <c r="E10" s="26" t="s">
        <v>101</v>
      </c>
      <c r="F10" s="26" t="s">
        <v>218</v>
      </c>
      <c r="G10" s="26" t="s">
        <v>50</v>
      </c>
      <c r="H10" s="26" t="s">
        <v>243</v>
      </c>
      <c r="I10" s="26" t="s">
        <v>50</v>
      </c>
      <c r="J10" s="26" t="s">
        <v>395</v>
      </c>
      <c r="K10" s="26" t="s">
        <v>32</v>
      </c>
      <c r="L10" s="26" t="s">
        <v>131</v>
      </c>
      <c r="M10" s="26" t="s">
        <v>341</v>
      </c>
      <c r="N10" s="26" t="s">
        <v>499</v>
      </c>
      <c r="O10" s="26" t="s">
        <v>134</v>
      </c>
      <c r="P10" s="26" t="s">
        <v>70</v>
      </c>
      <c r="Q10" s="26" t="s">
        <v>158</v>
      </c>
      <c r="R10" s="26" t="s">
        <v>165</v>
      </c>
      <c r="S10" s="26" t="s">
        <v>129</v>
      </c>
      <c r="T10" s="26" t="s">
        <v>160</v>
      </c>
      <c r="U10" s="26" t="s">
        <v>210</v>
      </c>
      <c r="V10" s="26" t="s">
        <v>40</v>
      </c>
      <c r="W10" s="26" t="s">
        <v>163</v>
      </c>
      <c r="X10" s="26" t="s">
        <v>99</v>
      </c>
      <c r="Y10" s="26" t="s">
        <v>161</v>
      </c>
      <c r="Z10" s="26" t="s">
        <v>97</v>
      </c>
      <c r="AA10" s="26" t="s">
        <v>179</v>
      </c>
      <c r="AB10" s="26" t="s">
        <v>135</v>
      </c>
      <c r="AC10" s="26" t="s">
        <v>248</v>
      </c>
      <c r="AD10" s="26" t="s">
        <v>71</v>
      </c>
      <c r="AE10" s="26" t="s">
        <v>136</v>
      </c>
      <c r="AF10" s="26" t="s">
        <v>292</v>
      </c>
      <c r="AG10" s="26" t="s">
        <v>426</v>
      </c>
      <c r="AH10" s="26" t="s">
        <v>85</v>
      </c>
      <c r="AI10" s="26" t="s">
        <v>100</v>
      </c>
      <c r="AJ10" s="26" t="s">
        <v>359</v>
      </c>
      <c r="AK10" s="33"/>
    </row>
    <row r="11" spans="1:37" ht="19.95" customHeight="1" x14ac:dyDescent="0.35">
      <c r="A11" s="27" t="s">
        <v>299</v>
      </c>
      <c r="B11" s="30" t="s">
        <v>108</v>
      </c>
      <c r="C11" s="30" t="s">
        <v>107</v>
      </c>
      <c r="D11" s="30" t="s">
        <v>152</v>
      </c>
      <c r="E11" s="30" t="s">
        <v>151</v>
      </c>
      <c r="F11" s="30" t="s">
        <v>371</v>
      </c>
      <c r="G11" s="30" t="s">
        <v>117</v>
      </c>
      <c r="H11" s="30" t="s">
        <v>142</v>
      </c>
      <c r="I11" s="30" t="s">
        <v>142</v>
      </c>
      <c r="J11" s="30" t="s">
        <v>119</v>
      </c>
      <c r="K11" s="30" t="s">
        <v>222</v>
      </c>
      <c r="L11" s="30" t="s">
        <v>106</v>
      </c>
      <c r="M11" s="30" t="s">
        <v>125</v>
      </c>
      <c r="N11" s="30" t="s">
        <v>123</v>
      </c>
      <c r="O11" s="30" t="s">
        <v>107</v>
      </c>
      <c r="P11" s="30" t="s">
        <v>371</v>
      </c>
      <c r="Q11" s="30" t="s">
        <v>183</v>
      </c>
      <c r="R11" s="30" t="s">
        <v>222</v>
      </c>
      <c r="S11" s="30" t="s">
        <v>347</v>
      </c>
      <c r="T11" s="30" t="s">
        <v>147</v>
      </c>
      <c r="U11" s="30" t="s">
        <v>107</v>
      </c>
      <c r="V11" s="30" t="s">
        <v>168</v>
      </c>
      <c r="W11" s="30" t="s">
        <v>423</v>
      </c>
      <c r="X11" s="30" t="s">
        <v>124</v>
      </c>
      <c r="Y11" s="30" t="s">
        <v>143</v>
      </c>
      <c r="Z11" s="30" t="s">
        <v>167</v>
      </c>
      <c r="AA11" s="30" t="s">
        <v>125</v>
      </c>
      <c r="AB11" s="30" t="s">
        <v>109</v>
      </c>
      <c r="AC11" s="30" t="s">
        <v>108</v>
      </c>
      <c r="AD11" s="30" t="s">
        <v>122</v>
      </c>
      <c r="AE11" s="30" t="s">
        <v>152</v>
      </c>
      <c r="AF11" s="30" t="s">
        <v>152</v>
      </c>
      <c r="AG11" s="30" t="s">
        <v>112</v>
      </c>
      <c r="AH11" s="30" t="s">
        <v>114</v>
      </c>
      <c r="AI11" s="30" t="s">
        <v>371</v>
      </c>
      <c r="AJ11" s="30" t="s">
        <v>143</v>
      </c>
      <c r="AK11" s="33"/>
    </row>
  </sheetData>
  <sheetProtection algorithmName="SHA-512" hashValue="s/ibkkD8lAoZyCDwmVHyrzGg3+aseaWoYdEuO8d+a6XA4GjiiCPi0f8vopZHZtaoryfFRZEsMSFR7wIqleBn/A==" saltValue="vJ0Ip45BKG94tOcmn4v7Eg==" spinCount="100000" sheet="1" objects="1" scenarios="1"/>
  <mergeCells count="9">
    <mergeCell ref="AC4:AF4"/>
    <mergeCell ref="AG4:AJ4"/>
    <mergeCell ref="A3:E3"/>
    <mergeCell ref="B2:F2"/>
    <mergeCell ref="C4:D4"/>
    <mergeCell ref="E4:I4"/>
    <mergeCell ref="J4:L4"/>
    <mergeCell ref="M4:Q4"/>
    <mergeCell ref="R4:AB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pageSetUpPr fitToPage="1"/>
  </sheetPr>
  <dimension ref="A1:AJ11"/>
  <sheetViews>
    <sheetView showGridLines="0" workbookViewId="0"/>
  </sheetViews>
  <sheetFormatPr defaultRowHeight="14.4" x14ac:dyDescent="0.3"/>
  <cols>
    <col min="1" max="1" width="50.5546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650</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55</v>
      </c>
      <c r="F7" s="30" t="s">
        <v>56</v>
      </c>
      <c r="G7" s="30" t="s">
        <v>21</v>
      </c>
      <c r="H7" s="30" t="s">
        <v>277</v>
      </c>
      <c r="I7" s="30" t="s">
        <v>56</v>
      </c>
      <c r="J7" s="30" t="s">
        <v>58</v>
      </c>
      <c r="K7" s="30" t="s">
        <v>59</v>
      </c>
      <c r="L7" s="30" t="s">
        <v>201</v>
      </c>
      <c r="M7" s="30" t="s">
        <v>61</v>
      </c>
      <c r="N7" s="30" t="s">
        <v>349</v>
      </c>
      <c r="O7" s="30" t="s">
        <v>63</v>
      </c>
      <c r="P7" s="30" t="s">
        <v>64</v>
      </c>
      <c r="Q7" s="30" t="s">
        <v>65</v>
      </c>
      <c r="R7" s="30" t="s">
        <v>66</v>
      </c>
      <c r="S7" s="30" t="s">
        <v>67</v>
      </c>
      <c r="T7" s="30" t="s">
        <v>37</v>
      </c>
      <c r="U7" s="30" t="s">
        <v>68</v>
      </c>
      <c r="V7" s="30" t="s">
        <v>216</v>
      </c>
      <c r="W7" s="30" t="s">
        <v>70</v>
      </c>
      <c r="X7" s="30" t="s">
        <v>71</v>
      </c>
      <c r="Y7" s="30" t="s">
        <v>207</v>
      </c>
      <c r="Z7" s="30" t="s">
        <v>72</v>
      </c>
      <c r="AA7" s="30" t="s">
        <v>94</v>
      </c>
      <c r="AB7" s="30" t="s">
        <v>73</v>
      </c>
      <c r="AC7" s="30" t="s">
        <v>209</v>
      </c>
      <c r="AD7" s="30" t="s">
        <v>65</v>
      </c>
      <c r="AE7" s="30" t="s">
        <v>242</v>
      </c>
      <c r="AF7" s="30" t="s">
        <v>278</v>
      </c>
      <c r="AG7" s="30" t="s">
        <v>79</v>
      </c>
      <c r="AH7" s="30" t="s">
        <v>206</v>
      </c>
      <c r="AI7" s="30" t="s">
        <v>160</v>
      </c>
      <c r="AJ7" s="30" t="s">
        <v>82</v>
      </c>
    </row>
    <row r="8" spans="1:36" ht="19.95" customHeight="1" x14ac:dyDescent="0.35">
      <c r="A8" s="25" t="s">
        <v>312</v>
      </c>
      <c r="B8" s="26" t="s">
        <v>424</v>
      </c>
      <c r="C8" s="26" t="s">
        <v>205</v>
      </c>
      <c r="D8" s="26" t="s">
        <v>201</v>
      </c>
      <c r="E8" s="26" t="s">
        <v>412</v>
      </c>
      <c r="F8" s="26" t="s">
        <v>83</v>
      </c>
      <c r="G8" s="26" t="s">
        <v>326</v>
      </c>
      <c r="H8" s="26" t="s">
        <v>341</v>
      </c>
      <c r="I8" s="26" t="s">
        <v>153</v>
      </c>
      <c r="J8" s="26" t="s">
        <v>422</v>
      </c>
      <c r="K8" s="26" t="s">
        <v>425</v>
      </c>
      <c r="L8" s="26" t="s">
        <v>421</v>
      </c>
      <c r="M8" s="26" t="s">
        <v>237</v>
      </c>
      <c r="N8" s="26" t="s">
        <v>412</v>
      </c>
      <c r="O8" s="26" t="s">
        <v>360</v>
      </c>
      <c r="P8" s="26" t="s">
        <v>426</v>
      </c>
      <c r="Q8" s="26" t="s">
        <v>103</v>
      </c>
      <c r="R8" s="26" t="s">
        <v>231</v>
      </c>
      <c r="S8" s="26" t="s">
        <v>384</v>
      </c>
      <c r="T8" s="26" t="s">
        <v>133</v>
      </c>
      <c r="U8" s="26" t="s">
        <v>158</v>
      </c>
      <c r="V8" s="26" t="s">
        <v>86</v>
      </c>
      <c r="W8" s="26" t="s">
        <v>230</v>
      </c>
      <c r="X8" s="26" t="s">
        <v>161</v>
      </c>
      <c r="Y8" s="26" t="s">
        <v>161</v>
      </c>
      <c r="Z8" s="26" t="s">
        <v>208</v>
      </c>
      <c r="AA8" s="26" t="s">
        <v>210</v>
      </c>
      <c r="AB8" s="26" t="s">
        <v>39</v>
      </c>
      <c r="AC8" s="26" t="s">
        <v>427</v>
      </c>
      <c r="AD8" s="26" t="s">
        <v>164</v>
      </c>
      <c r="AE8" s="26" t="s">
        <v>71</v>
      </c>
      <c r="AF8" s="26" t="s">
        <v>329</v>
      </c>
      <c r="AG8" s="26" t="s">
        <v>428</v>
      </c>
      <c r="AH8" s="26" t="s">
        <v>395</v>
      </c>
      <c r="AI8" s="26" t="s">
        <v>161</v>
      </c>
      <c r="AJ8" s="26" t="s">
        <v>355</v>
      </c>
    </row>
    <row r="9" spans="1:36" ht="19.95" customHeight="1" x14ac:dyDescent="0.35">
      <c r="A9" s="27" t="s">
        <v>314</v>
      </c>
      <c r="B9" s="30" t="s">
        <v>405</v>
      </c>
      <c r="C9" s="30" t="s">
        <v>403</v>
      </c>
      <c r="D9" s="30" t="s">
        <v>346</v>
      </c>
      <c r="E9" s="30" t="s">
        <v>416</v>
      </c>
      <c r="F9" s="30" t="s">
        <v>245</v>
      </c>
      <c r="G9" s="30" t="s">
        <v>345</v>
      </c>
      <c r="H9" s="30" t="s">
        <v>347</v>
      </c>
      <c r="I9" s="30" t="s">
        <v>405</v>
      </c>
      <c r="J9" s="30" t="s">
        <v>415</v>
      </c>
      <c r="K9" s="30" t="s">
        <v>245</v>
      </c>
      <c r="L9" s="30" t="s">
        <v>405</v>
      </c>
      <c r="M9" s="30" t="s">
        <v>236</v>
      </c>
      <c r="N9" s="30" t="s">
        <v>245</v>
      </c>
      <c r="O9" s="30" t="s">
        <v>150</v>
      </c>
      <c r="P9" s="30" t="s">
        <v>415</v>
      </c>
      <c r="Q9" s="30" t="s">
        <v>339</v>
      </c>
      <c r="R9" s="30" t="s">
        <v>339</v>
      </c>
      <c r="S9" s="30" t="s">
        <v>423</v>
      </c>
      <c r="T9" s="30" t="s">
        <v>146</v>
      </c>
      <c r="U9" s="30" t="s">
        <v>423</v>
      </c>
      <c r="V9" s="30" t="s">
        <v>339</v>
      </c>
      <c r="W9" s="30" t="s">
        <v>182</v>
      </c>
      <c r="X9" s="30" t="s">
        <v>117</v>
      </c>
      <c r="Y9" s="30" t="s">
        <v>223</v>
      </c>
      <c r="Z9" s="30" t="s">
        <v>301</v>
      </c>
      <c r="AA9" s="30" t="s">
        <v>382</v>
      </c>
      <c r="AB9" s="30" t="s">
        <v>399</v>
      </c>
      <c r="AC9" s="30" t="s">
        <v>150</v>
      </c>
      <c r="AD9" s="30" t="s">
        <v>347</v>
      </c>
      <c r="AE9" s="30" t="s">
        <v>429</v>
      </c>
      <c r="AF9" s="30" t="s">
        <v>423</v>
      </c>
      <c r="AG9" s="30" t="s">
        <v>339</v>
      </c>
      <c r="AH9" s="30" t="s">
        <v>405</v>
      </c>
      <c r="AI9" s="30" t="s">
        <v>423</v>
      </c>
      <c r="AJ9" s="30" t="s">
        <v>415</v>
      </c>
    </row>
    <row r="10" spans="1:36" ht="19.95" customHeight="1" x14ac:dyDescent="0.35">
      <c r="A10" s="25" t="s">
        <v>279</v>
      </c>
      <c r="B10" s="26" t="s">
        <v>417</v>
      </c>
      <c r="C10" s="26" t="s">
        <v>418</v>
      </c>
      <c r="D10" s="26" t="s">
        <v>419</v>
      </c>
      <c r="E10" s="26" t="s">
        <v>359</v>
      </c>
      <c r="F10" s="26" t="s">
        <v>384</v>
      </c>
      <c r="G10" s="26" t="s">
        <v>360</v>
      </c>
      <c r="H10" s="26" t="s">
        <v>153</v>
      </c>
      <c r="I10" s="26" t="s">
        <v>397</v>
      </c>
      <c r="J10" s="26" t="s">
        <v>420</v>
      </c>
      <c r="K10" s="26" t="s">
        <v>22</v>
      </c>
      <c r="L10" s="26" t="s">
        <v>229</v>
      </c>
      <c r="M10" s="26" t="s">
        <v>30</v>
      </c>
      <c r="N10" s="26" t="s">
        <v>248</v>
      </c>
      <c r="O10" s="26" t="s">
        <v>218</v>
      </c>
      <c r="P10" s="26" t="s">
        <v>324</v>
      </c>
      <c r="Q10" s="26" t="s">
        <v>155</v>
      </c>
      <c r="R10" s="26" t="s">
        <v>421</v>
      </c>
      <c r="S10" s="26" t="s">
        <v>68</v>
      </c>
      <c r="T10" s="26" t="s">
        <v>360</v>
      </c>
      <c r="U10" s="26" t="s">
        <v>190</v>
      </c>
      <c r="V10" s="26" t="s">
        <v>175</v>
      </c>
      <c r="W10" s="26" t="s">
        <v>343</v>
      </c>
      <c r="X10" s="26" t="s">
        <v>81</v>
      </c>
      <c r="Y10" s="26" t="s">
        <v>136</v>
      </c>
      <c r="Z10" s="26" t="s">
        <v>44</v>
      </c>
      <c r="AA10" s="26" t="s">
        <v>136</v>
      </c>
      <c r="AB10" s="26" t="s">
        <v>179</v>
      </c>
      <c r="AC10" s="26" t="s">
        <v>21</v>
      </c>
      <c r="AD10" s="26" t="s">
        <v>250</v>
      </c>
      <c r="AE10" s="26" t="s">
        <v>135</v>
      </c>
      <c r="AF10" s="26" t="s">
        <v>60</v>
      </c>
      <c r="AG10" s="26" t="s">
        <v>422</v>
      </c>
      <c r="AH10" s="26" t="s">
        <v>217</v>
      </c>
      <c r="AI10" s="26" t="s">
        <v>258</v>
      </c>
      <c r="AJ10" s="26" t="s">
        <v>60</v>
      </c>
    </row>
    <row r="11" spans="1:36" ht="19.95" customHeight="1" x14ac:dyDescent="0.35">
      <c r="A11" s="27" t="s">
        <v>299</v>
      </c>
      <c r="B11" s="30" t="s">
        <v>403</v>
      </c>
      <c r="C11" s="30" t="s">
        <v>405</v>
      </c>
      <c r="D11" s="30" t="s">
        <v>339</v>
      </c>
      <c r="E11" s="30" t="s">
        <v>245</v>
      </c>
      <c r="F11" s="30" t="s">
        <v>416</v>
      </c>
      <c r="G11" s="30" t="s">
        <v>338</v>
      </c>
      <c r="H11" s="30" t="s">
        <v>227</v>
      </c>
      <c r="I11" s="30" t="s">
        <v>403</v>
      </c>
      <c r="J11" s="30" t="s">
        <v>400</v>
      </c>
      <c r="K11" s="30" t="s">
        <v>416</v>
      </c>
      <c r="L11" s="30" t="s">
        <v>403</v>
      </c>
      <c r="M11" s="30" t="s">
        <v>383</v>
      </c>
      <c r="N11" s="30" t="s">
        <v>416</v>
      </c>
      <c r="O11" s="30" t="s">
        <v>423</v>
      </c>
      <c r="P11" s="30" t="s">
        <v>400</v>
      </c>
      <c r="Q11" s="30" t="s">
        <v>346</v>
      </c>
      <c r="R11" s="30" t="s">
        <v>346</v>
      </c>
      <c r="S11" s="30" t="s">
        <v>150</v>
      </c>
      <c r="T11" s="30" t="s">
        <v>366</v>
      </c>
      <c r="U11" s="30" t="s">
        <v>150</v>
      </c>
      <c r="V11" s="30" t="s">
        <v>346</v>
      </c>
      <c r="W11" s="30" t="s">
        <v>191</v>
      </c>
      <c r="X11" s="30" t="s">
        <v>382</v>
      </c>
      <c r="Y11" s="30" t="s">
        <v>404</v>
      </c>
      <c r="Z11" s="30" t="s">
        <v>145</v>
      </c>
      <c r="AA11" s="30" t="s">
        <v>117</v>
      </c>
      <c r="AB11" s="30" t="s">
        <v>151</v>
      </c>
      <c r="AC11" s="30" t="s">
        <v>423</v>
      </c>
      <c r="AD11" s="30" t="s">
        <v>227</v>
      </c>
      <c r="AE11" s="30" t="s">
        <v>113</v>
      </c>
      <c r="AF11" s="30" t="s">
        <v>150</v>
      </c>
      <c r="AG11" s="30" t="s">
        <v>346</v>
      </c>
      <c r="AH11" s="30" t="s">
        <v>403</v>
      </c>
      <c r="AI11" s="30" t="s">
        <v>150</v>
      </c>
      <c r="AJ11" s="30" t="s">
        <v>400</v>
      </c>
    </row>
  </sheetData>
  <sheetProtection algorithmName="SHA-512" hashValue="n12Wyl8r71+6blwiblAL/bg1e+4/mmSWhtpzdT09RQH6uD3TO9eqeZz72pHE/mOaRUbsPciE+bJzGvptARBAKw==" saltValue="TpplOvF8maZpSBgy10cyo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AJ11"/>
  <sheetViews>
    <sheetView showGridLines="0" workbookViewId="0"/>
  </sheetViews>
  <sheetFormatPr defaultRowHeight="14.4" x14ac:dyDescent="0.3"/>
  <cols>
    <col min="1" max="1" width="50.777343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653</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54</v>
      </c>
      <c r="E7" s="30" t="s">
        <v>55</v>
      </c>
      <c r="F7" s="30" t="s">
        <v>56</v>
      </c>
      <c r="G7" s="30" t="s">
        <v>21</v>
      </c>
      <c r="H7" s="30" t="s">
        <v>277</v>
      </c>
      <c r="I7" s="30" t="s">
        <v>56</v>
      </c>
      <c r="J7" s="30" t="s">
        <v>200</v>
      </c>
      <c r="K7" s="30" t="s">
        <v>18</v>
      </c>
      <c r="L7" s="30" t="s">
        <v>60</v>
      </c>
      <c r="M7" s="30" t="s">
        <v>61</v>
      </c>
      <c r="N7" s="30" t="s">
        <v>62</v>
      </c>
      <c r="O7" s="30" t="s">
        <v>63</v>
      </c>
      <c r="P7" s="30" t="s">
        <v>64</v>
      </c>
      <c r="Q7" s="30" t="s">
        <v>65</v>
      </c>
      <c r="R7" s="30" t="s">
        <v>66</v>
      </c>
      <c r="S7" s="30" t="s">
        <v>67</v>
      </c>
      <c r="T7" s="30" t="s">
        <v>385</v>
      </c>
      <c r="U7" s="30" t="s">
        <v>68</v>
      </c>
      <c r="V7" s="30" t="s">
        <v>69</v>
      </c>
      <c r="W7" s="30" t="s">
        <v>70</v>
      </c>
      <c r="X7" s="30" t="s">
        <v>71</v>
      </c>
      <c r="Y7" s="30" t="s">
        <v>40</v>
      </c>
      <c r="Z7" s="30" t="s">
        <v>72</v>
      </c>
      <c r="AA7" s="30" t="s">
        <v>38</v>
      </c>
      <c r="AB7" s="30" t="s">
        <v>73</v>
      </c>
      <c r="AC7" s="30" t="s">
        <v>74</v>
      </c>
      <c r="AD7" s="30" t="s">
        <v>76</v>
      </c>
      <c r="AE7" s="30" t="s">
        <v>242</v>
      </c>
      <c r="AF7" s="30" t="s">
        <v>278</v>
      </c>
      <c r="AG7" s="30" t="s">
        <v>212</v>
      </c>
      <c r="AH7" s="30" t="s">
        <v>206</v>
      </c>
      <c r="AI7" s="30" t="s">
        <v>160</v>
      </c>
      <c r="AJ7" s="30" t="s">
        <v>25</v>
      </c>
    </row>
    <row r="8" spans="1:36" ht="19.95" customHeight="1" x14ac:dyDescent="0.35">
      <c r="A8" s="25" t="s">
        <v>312</v>
      </c>
      <c r="B8" s="26" t="s">
        <v>407</v>
      </c>
      <c r="C8" s="26" t="s">
        <v>206</v>
      </c>
      <c r="D8" s="26" t="s">
        <v>408</v>
      </c>
      <c r="E8" s="26" t="s">
        <v>34</v>
      </c>
      <c r="F8" s="26" t="s">
        <v>184</v>
      </c>
      <c r="G8" s="26" t="s">
        <v>185</v>
      </c>
      <c r="H8" s="26" t="s">
        <v>157</v>
      </c>
      <c r="I8" s="26" t="s">
        <v>409</v>
      </c>
      <c r="J8" s="26" t="s">
        <v>410</v>
      </c>
      <c r="K8" s="26" t="s">
        <v>411</v>
      </c>
      <c r="L8" s="26" t="s">
        <v>181</v>
      </c>
      <c r="M8" s="26" t="s">
        <v>165</v>
      </c>
      <c r="N8" s="26" t="s">
        <v>90</v>
      </c>
      <c r="O8" s="26" t="s">
        <v>138</v>
      </c>
      <c r="P8" s="26" t="s">
        <v>412</v>
      </c>
      <c r="Q8" s="26" t="s">
        <v>413</v>
      </c>
      <c r="R8" s="26" t="s">
        <v>90</v>
      </c>
      <c r="S8" s="26" t="s">
        <v>83</v>
      </c>
      <c r="T8" s="26" t="s">
        <v>158</v>
      </c>
      <c r="U8" s="26" t="s">
        <v>156</v>
      </c>
      <c r="V8" s="26" t="s">
        <v>46</v>
      </c>
      <c r="W8" s="26" t="s">
        <v>176</v>
      </c>
      <c r="X8" s="26" t="s">
        <v>99</v>
      </c>
      <c r="Y8" s="26" t="s">
        <v>99</v>
      </c>
      <c r="Z8" s="26" t="s">
        <v>44</v>
      </c>
      <c r="AA8" s="26" t="s">
        <v>41</v>
      </c>
      <c r="AB8" s="26" t="s">
        <v>72</v>
      </c>
      <c r="AC8" s="26" t="s">
        <v>368</v>
      </c>
      <c r="AD8" s="26" t="s">
        <v>87</v>
      </c>
      <c r="AE8" s="26" t="s">
        <v>72</v>
      </c>
      <c r="AF8" s="26" t="s">
        <v>414</v>
      </c>
      <c r="AG8" s="26" t="s">
        <v>377</v>
      </c>
      <c r="AH8" s="26" t="s">
        <v>132</v>
      </c>
      <c r="AI8" s="26" t="s">
        <v>98</v>
      </c>
      <c r="AJ8" s="26" t="s">
        <v>196</v>
      </c>
    </row>
    <row r="9" spans="1:36" ht="19.95" customHeight="1" x14ac:dyDescent="0.35">
      <c r="A9" s="27" t="s">
        <v>314</v>
      </c>
      <c r="B9" s="30" t="s">
        <v>111</v>
      </c>
      <c r="C9" s="30" t="s">
        <v>111</v>
      </c>
      <c r="D9" s="30" t="s">
        <v>111</v>
      </c>
      <c r="E9" s="30" t="s">
        <v>236</v>
      </c>
      <c r="F9" s="30" t="s">
        <v>347</v>
      </c>
      <c r="G9" s="30" t="s">
        <v>151</v>
      </c>
      <c r="H9" s="30" t="s">
        <v>415</v>
      </c>
      <c r="I9" s="30" t="s">
        <v>401</v>
      </c>
      <c r="J9" s="30" t="s">
        <v>416</v>
      </c>
      <c r="K9" s="30" t="s">
        <v>152</v>
      </c>
      <c r="L9" s="30" t="s">
        <v>416</v>
      </c>
      <c r="M9" s="30" t="s">
        <v>111</v>
      </c>
      <c r="N9" s="30" t="s">
        <v>146</v>
      </c>
      <c r="O9" s="30" t="s">
        <v>347</v>
      </c>
      <c r="P9" s="30" t="s">
        <v>405</v>
      </c>
      <c r="Q9" s="30" t="s">
        <v>223</v>
      </c>
      <c r="R9" s="30" t="s">
        <v>152</v>
      </c>
      <c r="S9" s="30" t="s">
        <v>403</v>
      </c>
      <c r="T9" s="30" t="s">
        <v>146</v>
      </c>
      <c r="U9" s="30" t="s">
        <v>383</v>
      </c>
      <c r="V9" s="30" t="s">
        <v>338</v>
      </c>
      <c r="W9" s="30" t="s">
        <v>143</v>
      </c>
      <c r="X9" s="30" t="s">
        <v>144</v>
      </c>
      <c r="Y9" s="30" t="s">
        <v>168</v>
      </c>
      <c r="Z9" s="30" t="s">
        <v>166</v>
      </c>
      <c r="AA9" s="30" t="s">
        <v>345</v>
      </c>
      <c r="AB9" s="30" t="s">
        <v>222</v>
      </c>
      <c r="AC9" s="30" t="s">
        <v>151</v>
      </c>
      <c r="AD9" s="30" t="s">
        <v>236</v>
      </c>
      <c r="AE9" s="30" t="s">
        <v>111</v>
      </c>
      <c r="AF9" s="30" t="s">
        <v>405</v>
      </c>
      <c r="AG9" s="30" t="s">
        <v>182</v>
      </c>
      <c r="AH9" s="30" t="s">
        <v>143</v>
      </c>
      <c r="AI9" s="30" t="s">
        <v>151</v>
      </c>
      <c r="AJ9" s="30" t="s">
        <v>405</v>
      </c>
    </row>
    <row r="10" spans="1:36" ht="19.95" customHeight="1" x14ac:dyDescent="0.35">
      <c r="A10" s="25" t="s">
        <v>279</v>
      </c>
      <c r="B10" s="26" t="s">
        <v>386</v>
      </c>
      <c r="C10" s="26" t="s">
        <v>387</v>
      </c>
      <c r="D10" s="26" t="s">
        <v>388</v>
      </c>
      <c r="E10" s="26" t="s">
        <v>294</v>
      </c>
      <c r="F10" s="26" t="s">
        <v>30</v>
      </c>
      <c r="G10" s="26" t="s">
        <v>83</v>
      </c>
      <c r="H10" s="26" t="s">
        <v>69</v>
      </c>
      <c r="I10" s="26" t="s">
        <v>389</v>
      </c>
      <c r="J10" s="26" t="s">
        <v>199</v>
      </c>
      <c r="K10" s="26" t="s">
        <v>390</v>
      </c>
      <c r="L10" s="26" t="s">
        <v>391</v>
      </c>
      <c r="M10" s="26" t="s">
        <v>392</v>
      </c>
      <c r="N10" s="26" t="s">
        <v>393</v>
      </c>
      <c r="O10" s="26" t="s">
        <v>129</v>
      </c>
      <c r="P10" s="26" t="s">
        <v>139</v>
      </c>
      <c r="Q10" s="26" t="s">
        <v>83</v>
      </c>
      <c r="R10" s="26" t="s">
        <v>394</v>
      </c>
      <c r="S10" s="26" t="s">
        <v>395</v>
      </c>
      <c r="T10" s="26" t="s">
        <v>360</v>
      </c>
      <c r="U10" s="26" t="s">
        <v>102</v>
      </c>
      <c r="V10" s="26" t="s">
        <v>343</v>
      </c>
      <c r="W10" s="26" t="s">
        <v>84</v>
      </c>
      <c r="X10" s="26" t="s">
        <v>189</v>
      </c>
      <c r="Y10" s="26" t="s">
        <v>160</v>
      </c>
      <c r="Z10" s="26" t="s">
        <v>208</v>
      </c>
      <c r="AA10" s="26" t="s">
        <v>189</v>
      </c>
      <c r="AB10" s="26" t="s">
        <v>159</v>
      </c>
      <c r="AC10" s="26" t="s">
        <v>396</v>
      </c>
      <c r="AD10" s="26" t="s">
        <v>397</v>
      </c>
      <c r="AE10" s="26" t="s">
        <v>207</v>
      </c>
      <c r="AF10" s="26" t="s">
        <v>398</v>
      </c>
      <c r="AG10" s="26" t="s">
        <v>219</v>
      </c>
      <c r="AH10" s="26" t="s">
        <v>36</v>
      </c>
      <c r="AI10" s="26" t="s">
        <v>180</v>
      </c>
      <c r="AJ10" s="26" t="s">
        <v>358</v>
      </c>
    </row>
    <row r="11" spans="1:36" ht="19.95" customHeight="1" x14ac:dyDescent="0.35">
      <c r="A11" s="27" t="s">
        <v>299</v>
      </c>
      <c r="B11" s="30" t="s">
        <v>267</v>
      </c>
      <c r="C11" s="30" t="s">
        <v>267</v>
      </c>
      <c r="D11" s="30" t="s">
        <v>267</v>
      </c>
      <c r="E11" s="30" t="s">
        <v>383</v>
      </c>
      <c r="F11" s="30" t="s">
        <v>227</v>
      </c>
      <c r="G11" s="30" t="s">
        <v>399</v>
      </c>
      <c r="H11" s="30" t="s">
        <v>400</v>
      </c>
      <c r="I11" s="30" t="s">
        <v>401</v>
      </c>
      <c r="J11" s="30" t="s">
        <v>245</v>
      </c>
      <c r="K11" s="30" t="s">
        <v>402</v>
      </c>
      <c r="L11" s="30" t="s">
        <v>245</v>
      </c>
      <c r="M11" s="30" t="s">
        <v>267</v>
      </c>
      <c r="N11" s="30" t="s">
        <v>366</v>
      </c>
      <c r="O11" s="30" t="s">
        <v>227</v>
      </c>
      <c r="P11" s="30" t="s">
        <v>403</v>
      </c>
      <c r="Q11" s="30" t="s">
        <v>404</v>
      </c>
      <c r="R11" s="30" t="s">
        <v>402</v>
      </c>
      <c r="S11" s="30" t="s">
        <v>405</v>
      </c>
      <c r="T11" s="30" t="s">
        <v>366</v>
      </c>
      <c r="U11" s="30" t="s">
        <v>236</v>
      </c>
      <c r="V11" s="30" t="s">
        <v>345</v>
      </c>
      <c r="W11" s="30" t="s">
        <v>240</v>
      </c>
      <c r="X11" s="30" t="s">
        <v>309</v>
      </c>
      <c r="Y11" s="30" t="s">
        <v>224</v>
      </c>
      <c r="Z11" s="30" t="s">
        <v>300</v>
      </c>
      <c r="AA11" s="30" t="s">
        <v>338</v>
      </c>
      <c r="AB11" s="30" t="s">
        <v>406</v>
      </c>
      <c r="AC11" s="30" t="s">
        <v>399</v>
      </c>
      <c r="AD11" s="30" t="s">
        <v>383</v>
      </c>
      <c r="AE11" s="30" t="s">
        <v>267</v>
      </c>
      <c r="AF11" s="30" t="s">
        <v>403</v>
      </c>
      <c r="AG11" s="30" t="s">
        <v>191</v>
      </c>
      <c r="AH11" s="30" t="s">
        <v>240</v>
      </c>
      <c r="AI11" s="30" t="s">
        <v>399</v>
      </c>
      <c r="AJ11" s="30" t="s">
        <v>403</v>
      </c>
    </row>
  </sheetData>
  <sheetProtection algorithmName="SHA-512" hashValue="rDQBsCV8qAJliig+FB8pks7MZ9294lLhSfWo6a1ruoH5bstqxZq1UoVbtmmDxUiHSJPsAc5UALhpvcCCSjHBeA==" saltValue="mk+gdHdK7Fes9jIlCi+Epw=="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AJ11"/>
  <sheetViews>
    <sheetView showGridLines="0" workbookViewId="0"/>
  </sheetViews>
  <sheetFormatPr defaultRowHeight="14.4" x14ac:dyDescent="0.3"/>
  <cols>
    <col min="1" max="1" width="51.1093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654</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274</v>
      </c>
      <c r="D7" s="30" t="s">
        <v>275</v>
      </c>
      <c r="E7" s="30" t="s">
        <v>55</v>
      </c>
      <c r="F7" s="30" t="s">
        <v>56</v>
      </c>
      <c r="G7" s="30" t="s">
        <v>21</v>
      </c>
      <c r="H7" s="30" t="s">
        <v>277</v>
      </c>
      <c r="I7" s="30" t="s">
        <v>56</v>
      </c>
      <c r="J7" s="30" t="s">
        <v>200</v>
      </c>
      <c r="K7" s="30" t="s">
        <v>18</v>
      </c>
      <c r="L7" s="30" t="s">
        <v>60</v>
      </c>
      <c r="M7" s="30" t="s">
        <v>61</v>
      </c>
      <c r="N7" s="30" t="s">
        <v>349</v>
      </c>
      <c r="O7" s="30" t="s">
        <v>63</v>
      </c>
      <c r="P7" s="30" t="s">
        <v>64</v>
      </c>
      <c r="Q7" s="30" t="s">
        <v>65</v>
      </c>
      <c r="R7" s="30" t="s">
        <v>66</v>
      </c>
      <c r="S7" s="30" t="s">
        <v>67</v>
      </c>
      <c r="T7" s="30" t="s">
        <v>37</v>
      </c>
      <c r="U7" s="30" t="s">
        <v>68</v>
      </c>
      <c r="V7" s="30" t="s">
        <v>69</v>
      </c>
      <c r="W7" s="30" t="s">
        <v>70</v>
      </c>
      <c r="X7" s="30" t="s">
        <v>71</v>
      </c>
      <c r="Y7" s="30" t="s">
        <v>40</v>
      </c>
      <c r="Z7" s="30" t="s">
        <v>72</v>
      </c>
      <c r="AA7" s="30" t="s">
        <v>38</v>
      </c>
      <c r="AB7" s="30" t="s">
        <v>73</v>
      </c>
      <c r="AC7" s="30" t="s">
        <v>74</v>
      </c>
      <c r="AD7" s="30" t="s">
        <v>76</v>
      </c>
      <c r="AE7" s="30" t="s">
        <v>210</v>
      </c>
      <c r="AF7" s="30" t="s">
        <v>278</v>
      </c>
      <c r="AG7" s="30" t="s">
        <v>212</v>
      </c>
      <c r="AH7" s="30" t="s">
        <v>206</v>
      </c>
      <c r="AI7" s="30" t="s">
        <v>160</v>
      </c>
      <c r="AJ7" s="30" t="s">
        <v>82</v>
      </c>
    </row>
    <row r="8" spans="1:36" ht="19.95" customHeight="1" x14ac:dyDescent="0.35">
      <c r="A8" s="25" t="s">
        <v>312</v>
      </c>
      <c r="B8" s="26" t="s">
        <v>431</v>
      </c>
      <c r="C8" s="26" t="s">
        <v>23</v>
      </c>
      <c r="D8" s="26" t="s">
        <v>442</v>
      </c>
      <c r="E8" s="26" t="s">
        <v>413</v>
      </c>
      <c r="F8" s="26" t="s">
        <v>218</v>
      </c>
      <c r="G8" s="26" t="s">
        <v>140</v>
      </c>
      <c r="H8" s="26" t="s">
        <v>91</v>
      </c>
      <c r="I8" s="26" t="s">
        <v>177</v>
      </c>
      <c r="J8" s="26" t="s">
        <v>231</v>
      </c>
      <c r="K8" s="26" t="s">
        <v>174</v>
      </c>
      <c r="L8" s="26" t="s">
        <v>129</v>
      </c>
      <c r="M8" s="26" t="s">
        <v>369</v>
      </c>
      <c r="N8" s="26" t="s">
        <v>384</v>
      </c>
      <c r="O8" s="26" t="s">
        <v>91</v>
      </c>
      <c r="P8" s="26" t="s">
        <v>177</v>
      </c>
      <c r="Q8" s="26" t="s">
        <v>104</v>
      </c>
      <c r="R8" s="26" t="s">
        <v>164</v>
      </c>
      <c r="S8" s="26" t="s">
        <v>104</v>
      </c>
      <c r="T8" s="26" t="s">
        <v>127</v>
      </c>
      <c r="U8" s="26" t="s">
        <v>230</v>
      </c>
      <c r="V8" s="26" t="s">
        <v>175</v>
      </c>
      <c r="W8" s="26" t="s">
        <v>95</v>
      </c>
      <c r="X8" s="26" t="s">
        <v>98</v>
      </c>
      <c r="Y8" s="26" t="s">
        <v>100</v>
      </c>
      <c r="Z8" s="26" t="s">
        <v>97</v>
      </c>
      <c r="AA8" s="26" t="s">
        <v>208</v>
      </c>
      <c r="AB8" s="26" t="s">
        <v>95</v>
      </c>
      <c r="AC8" s="26" t="s">
        <v>443</v>
      </c>
      <c r="AD8" s="26" t="s">
        <v>444</v>
      </c>
      <c r="AE8" s="26" t="s">
        <v>208</v>
      </c>
      <c r="AF8" s="26" t="s">
        <v>181</v>
      </c>
      <c r="AG8" s="26" t="s">
        <v>445</v>
      </c>
      <c r="AH8" s="26" t="s">
        <v>313</v>
      </c>
      <c r="AI8" s="26" t="s">
        <v>100</v>
      </c>
      <c r="AJ8" s="26" t="s">
        <v>323</v>
      </c>
    </row>
    <row r="9" spans="1:36" ht="19.95" customHeight="1" x14ac:dyDescent="0.35">
      <c r="A9" s="27" t="s">
        <v>314</v>
      </c>
      <c r="B9" s="30" t="s">
        <v>371</v>
      </c>
      <c r="C9" s="30" t="s">
        <v>125</v>
      </c>
      <c r="D9" s="30" t="s">
        <v>117</v>
      </c>
      <c r="E9" s="30" t="s">
        <v>106</v>
      </c>
      <c r="F9" s="30" t="s">
        <v>143</v>
      </c>
      <c r="G9" s="30" t="s">
        <v>415</v>
      </c>
      <c r="H9" s="30" t="s">
        <v>119</v>
      </c>
      <c r="I9" s="30" t="s">
        <v>371</v>
      </c>
      <c r="J9" s="30" t="s">
        <v>152</v>
      </c>
      <c r="K9" s="30" t="s">
        <v>106</v>
      </c>
      <c r="L9" s="30" t="s">
        <v>151</v>
      </c>
      <c r="M9" s="30" t="s">
        <v>183</v>
      </c>
      <c r="N9" s="30" t="s">
        <v>347</v>
      </c>
      <c r="O9" s="30" t="s">
        <v>183</v>
      </c>
      <c r="P9" s="30" t="s">
        <v>123</v>
      </c>
      <c r="Q9" s="30" t="s">
        <v>371</v>
      </c>
      <c r="R9" s="30" t="s">
        <v>117</v>
      </c>
      <c r="S9" s="30" t="s">
        <v>119</v>
      </c>
      <c r="T9" s="30" t="s">
        <v>182</v>
      </c>
      <c r="U9" s="30" t="s">
        <v>183</v>
      </c>
      <c r="V9" s="30" t="s">
        <v>416</v>
      </c>
      <c r="W9" s="30" t="s">
        <v>107</v>
      </c>
      <c r="X9" s="30" t="s">
        <v>142</v>
      </c>
      <c r="Y9" s="30" t="s">
        <v>142</v>
      </c>
      <c r="Z9" s="30" t="s">
        <v>167</v>
      </c>
      <c r="AA9" s="30" t="s">
        <v>108</v>
      </c>
      <c r="AB9" s="30" t="s">
        <v>150</v>
      </c>
      <c r="AC9" s="30" t="s">
        <v>371</v>
      </c>
      <c r="AD9" s="30" t="s">
        <v>111</v>
      </c>
      <c r="AE9" s="30" t="s">
        <v>236</v>
      </c>
      <c r="AF9" s="30" t="s">
        <v>123</v>
      </c>
      <c r="AG9" s="30" t="s">
        <v>371</v>
      </c>
      <c r="AH9" s="30" t="s">
        <v>125</v>
      </c>
      <c r="AI9" s="30" t="s">
        <v>117</v>
      </c>
      <c r="AJ9" s="30" t="s">
        <v>183</v>
      </c>
    </row>
    <row r="10" spans="1:36" ht="19.95" customHeight="1" x14ac:dyDescent="0.35">
      <c r="A10" s="25" t="s">
        <v>279</v>
      </c>
      <c r="B10" s="26" t="s">
        <v>430</v>
      </c>
      <c r="C10" s="26" t="s">
        <v>431</v>
      </c>
      <c r="D10" s="26" t="s">
        <v>432</v>
      </c>
      <c r="E10" s="26" t="s">
        <v>61</v>
      </c>
      <c r="F10" s="26" t="s">
        <v>318</v>
      </c>
      <c r="G10" s="26" t="s">
        <v>101</v>
      </c>
      <c r="H10" s="26" t="s">
        <v>141</v>
      </c>
      <c r="I10" s="26" t="s">
        <v>231</v>
      </c>
      <c r="J10" s="26" t="s">
        <v>433</v>
      </c>
      <c r="K10" s="26" t="s">
        <v>434</v>
      </c>
      <c r="L10" s="26" t="s">
        <v>435</v>
      </c>
      <c r="M10" s="26" t="s">
        <v>411</v>
      </c>
      <c r="N10" s="26" t="s">
        <v>359</v>
      </c>
      <c r="O10" s="26" t="s">
        <v>250</v>
      </c>
      <c r="P10" s="26" t="s">
        <v>297</v>
      </c>
      <c r="Q10" s="26" t="s">
        <v>30</v>
      </c>
      <c r="R10" s="26" t="s">
        <v>22</v>
      </c>
      <c r="S10" s="26" t="s">
        <v>292</v>
      </c>
      <c r="T10" s="26" t="s">
        <v>162</v>
      </c>
      <c r="U10" s="26" t="s">
        <v>360</v>
      </c>
      <c r="V10" s="26" t="s">
        <v>178</v>
      </c>
      <c r="W10" s="26" t="s">
        <v>185</v>
      </c>
      <c r="X10" s="26" t="s">
        <v>207</v>
      </c>
      <c r="Y10" s="26" t="s">
        <v>179</v>
      </c>
      <c r="Z10" s="26" t="s">
        <v>136</v>
      </c>
      <c r="AA10" s="26" t="s">
        <v>210</v>
      </c>
      <c r="AB10" s="26" t="s">
        <v>207</v>
      </c>
      <c r="AC10" s="26" t="s">
        <v>436</v>
      </c>
      <c r="AD10" s="26" t="s">
        <v>105</v>
      </c>
      <c r="AE10" s="26" t="s">
        <v>207</v>
      </c>
      <c r="AF10" s="26" t="s">
        <v>27</v>
      </c>
      <c r="AG10" s="26" t="s">
        <v>330</v>
      </c>
      <c r="AH10" s="26" t="s">
        <v>231</v>
      </c>
      <c r="AI10" s="26" t="s">
        <v>136</v>
      </c>
      <c r="AJ10" s="26" t="s">
        <v>437</v>
      </c>
    </row>
    <row r="11" spans="1:36" ht="19.95" customHeight="1" x14ac:dyDescent="0.35">
      <c r="A11" s="27" t="s">
        <v>299</v>
      </c>
      <c r="B11" s="30" t="s">
        <v>367</v>
      </c>
      <c r="C11" s="30" t="s">
        <v>235</v>
      </c>
      <c r="D11" s="30" t="s">
        <v>382</v>
      </c>
      <c r="E11" s="30" t="s">
        <v>332</v>
      </c>
      <c r="F11" s="30" t="s">
        <v>240</v>
      </c>
      <c r="G11" s="30" t="s">
        <v>400</v>
      </c>
      <c r="H11" s="30" t="s">
        <v>335</v>
      </c>
      <c r="I11" s="30" t="s">
        <v>367</v>
      </c>
      <c r="J11" s="30" t="s">
        <v>402</v>
      </c>
      <c r="K11" s="30" t="s">
        <v>332</v>
      </c>
      <c r="L11" s="30" t="s">
        <v>399</v>
      </c>
      <c r="M11" s="30" t="s">
        <v>438</v>
      </c>
      <c r="N11" s="30" t="s">
        <v>227</v>
      </c>
      <c r="O11" s="30" t="s">
        <v>438</v>
      </c>
      <c r="P11" s="30" t="s">
        <v>439</v>
      </c>
      <c r="Q11" s="30" t="s">
        <v>367</v>
      </c>
      <c r="R11" s="30" t="s">
        <v>382</v>
      </c>
      <c r="S11" s="30" t="s">
        <v>335</v>
      </c>
      <c r="T11" s="30" t="s">
        <v>191</v>
      </c>
      <c r="U11" s="30" t="s">
        <v>438</v>
      </c>
      <c r="V11" s="30" t="s">
        <v>245</v>
      </c>
      <c r="W11" s="30" t="s">
        <v>262</v>
      </c>
      <c r="X11" s="30" t="s">
        <v>440</v>
      </c>
      <c r="Y11" s="30" t="s">
        <v>440</v>
      </c>
      <c r="Z11" s="30" t="s">
        <v>336</v>
      </c>
      <c r="AA11" s="30" t="s">
        <v>441</v>
      </c>
      <c r="AB11" s="30" t="s">
        <v>423</v>
      </c>
      <c r="AC11" s="30" t="s">
        <v>367</v>
      </c>
      <c r="AD11" s="30" t="s">
        <v>267</v>
      </c>
      <c r="AE11" s="30" t="s">
        <v>383</v>
      </c>
      <c r="AF11" s="30" t="s">
        <v>439</v>
      </c>
      <c r="AG11" s="30" t="s">
        <v>367</v>
      </c>
      <c r="AH11" s="30" t="s">
        <v>235</v>
      </c>
      <c r="AI11" s="30" t="s">
        <v>382</v>
      </c>
      <c r="AJ11" s="30" t="s">
        <v>438</v>
      </c>
    </row>
  </sheetData>
  <sheetProtection algorithmName="SHA-512" hashValue="YSqiwyaWYeF+XHTpXQFeovKB1UaOMcLSr6TfFYzGHPoR5TriPSoWry2OzVjnkoWa5LYtZzzF8uxDBcR1iTzkaw==" saltValue="5RmmXFlaBr2kr2M3wbJcV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pageSetUpPr fitToPage="1"/>
  </sheetPr>
  <dimension ref="A1:AJ11"/>
  <sheetViews>
    <sheetView showGridLines="0" workbookViewId="0"/>
  </sheetViews>
  <sheetFormatPr defaultRowHeight="14.4" x14ac:dyDescent="0.3"/>
  <cols>
    <col min="1" max="1" width="51.886718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655</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53</v>
      </c>
      <c r="D7" s="30" t="s">
        <v>54</v>
      </c>
      <c r="E7" s="30" t="s">
        <v>276</v>
      </c>
      <c r="F7" s="30" t="s">
        <v>56</v>
      </c>
      <c r="G7" s="30" t="s">
        <v>232</v>
      </c>
      <c r="H7" s="30" t="s">
        <v>277</v>
      </c>
      <c r="I7" s="30" t="s">
        <v>348</v>
      </c>
      <c r="J7" s="30" t="s">
        <v>200</v>
      </c>
      <c r="K7" s="30" t="s">
        <v>18</v>
      </c>
      <c r="L7" s="30" t="s">
        <v>60</v>
      </c>
      <c r="M7" s="30" t="s">
        <v>61</v>
      </c>
      <c r="N7" s="30" t="s">
        <v>62</v>
      </c>
      <c r="O7" s="30" t="s">
        <v>63</v>
      </c>
      <c r="P7" s="30" t="s">
        <v>64</v>
      </c>
      <c r="Q7" s="30" t="s">
        <v>65</v>
      </c>
      <c r="R7" s="30" t="s">
        <v>66</v>
      </c>
      <c r="S7" s="30" t="s">
        <v>67</v>
      </c>
      <c r="T7" s="30" t="s">
        <v>37</v>
      </c>
      <c r="U7" s="30" t="s">
        <v>445</v>
      </c>
      <c r="V7" s="30" t="s">
        <v>69</v>
      </c>
      <c r="W7" s="30" t="s">
        <v>184</v>
      </c>
      <c r="X7" s="30" t="s">
        <v>71</v>
      </c>
      <c r="Y7" s="30" t="s">
        <v>40</v>
      </c>
      <c r="Z7" s="30" t="s">
        <v>72</v>
      </c>
      <c r="AA7" s="30" t="s">
        <v>94</v>
      </c>
      <c r="AB7" s="30" t="s">
        <v>73</v>
      </c>
      <c r="AC7" s="30" t="s">
        <v>74</v>
      </c>
      <c r="AD7" s="30" t="s">
        <v>76</v>
      </c>
      <c r="AE7" s="30" t="s">
        <v>210</v>
      </c>
      <c r="AF7" s="30" t="s">
        <v>278</v>
      </c>
      <c r="AG7" s="30" t="s">
        <v>79</v>
      </c>
      <c r="AH7" s="30" t="s">
        <v>206</v>
      </c>
      <c r="AI7" s="30" t="s">
        <v>179</v>
      </c>
      <c r="AJ7" s="30" t="s">
        <v>25</v>
      </c>
    </row>
    <row r="8" spans="1:36" ht="19.95" customHeight="1" x14ac:dyDescent="0.35">
      <c r="A8" s="25" t="s">
        <v>312</v>
      </c>
      <c r="B8" s="26" t="s">
        <v>527</v>
      </c>
      <c r="C8" s="26" t="s">
        <v>248</v>
      </c>
      <c r="D8" s="26" t="s">
        <v>359</v>
      </c>
      <c r="E8" s="26" t="s">
        <v>218</v>
      </c>
      <c r="F8" s="26" t="s">
        <v>343</v>
      </c>
      <c r="G8" s="26" t="s">
        <v>93</v>
      </c>
      <c r="H8" s="26" t="s">
        <v>84</v>
      </c>
      <c r="I8" s="26" t="s">
        <v>243</v>
      </c>
      <c r="J8" s="26" t="s">
        <v>173</v>
      </c>
      <c r="K8" s="26" t="s">
        <v>445</v>
      </c>
      <c r="L8" s="26" t="s">
        <v>84</v>
      </c>
      <c r="M8" s="26" t="s">
        <v>175</v>
      </c>
      <c r="N8" s="26" t="s">
        <v>155</v>
      </c>
      <c r="O8" s="26" t="s">
        <v>210</v>
      </c>
      <c r="P8" s="26" t="s">
        <v>413</v>
      </c>
      <c r="Q8" s="26" t="s">
        <v>186</v>
      </c>
      <c r="R8" s="26" t="s">
        <v>246</v>
      </c>
      <c r="S8" s="26" t="s">
        <v>129</v>
      </c>
      <c r="T8" s="26" t="s">
        <v>128</v>
      </c>
      <c r="U8" s="26" t="s">
        <v>77</v>
      </c>
      <c r="V8" s="26" t="s">
        <v>97</v>
      </c>
      <c r="W8" s="26" t="s">
        <v>92</v>
      </c>
      <c r="X8" s="26" t="s">
        <v>75</v>
      </c>
      <c r="Y8" s="26" t="s">
        <v>258</v>
      </c>
      <c r="Z8" s="26" t="s">
        <v>75</v>
      </c>
      <c r="AA8" s="26" t="s">
        <v>180</v>
      </c>
      <c r="AB8" s="26" t="s">
        <v>207</v>
      </c>
      <c r="AC8" s="26" t="s">
        <v>163</v>
      </c>
      <c r="AD8" s="26" t="s">
        <v>137</v>
      </c>
      <c r="AE8" s="26" t="s">
        <v>258</v>
      </c>
      <c r="AF8" s="26" t="s">
        <v>197</v>
      </c>
      <c r="AG8" s="26" t="s">
        <v>50</v>
      </c>
      <c r="AH8" s="26" t="s">
        <v>246</v>
      </c>
      <c r="AI8" s="26" t="s">
        <v>99</v>
      </c>
      <c r="AJ8" s="26" t="s">
        <v>422</v>
      </c>
    </row>
    <row r="9" spans="1:36" ht="19.95" customHeight="1" x14ac:dyDescent="0.35">
      <c r="A9" s="27" t="s">
        <v>314</v>
      </c>
      <c r="B9" s="30" t="s">
        <v>106</v>
      </c>
      <c r="C9" s="30" t="s">
        <v>107</v>
      </c>
      <c r="D9" s="30" t="s">
        <v>119</v>
      </c>
      <c r="E9" s="30" t="s">
        <v>106</v>
      </c>
      <c r="F9" s="30" t="s">
        <v>113</v>
      </c>
      <c r="G9" s="30" t="s">
        <v>113</v>
      </c>
      <c r="H9" s="30" t="s">
        <v>143</v>
      </c>
      <c r="I9" s="30" t="s">
        <v>114</v>
      </c>
      <c r="J9" s="30" t="s">
        <v>109</v>
      </c>
      <c r="K9" s="30" t="s">
        <v>183</v>
      </c>
      <c r="L9" s="30" t="s">
        <v>142</v>
      </c>
      <c r="M9" s="30" t="s">
        <v>107</v>
      </c>
      <c r="N9" s="30" t="s">
        <v>125</v>
      </c>
      <c r="O9" s="30" t="s">
        <v>167</v>
      </c>
      <c r="P9" s="30" t="s">
        <v>123</v>
      </c>
      <c r="Q9" s="30" t="s">
        <v>167</v>
      </c>
      <c r="R9" s="30" t="s">
        <v>122</v>
      </c>
      <c r="S9" s="30" t="s">
        <v>347</v>
      </c>
      <c r="T9" s="30" t="s">
        <v>168</v>
      </c>
      <c r="U9" s="30" t="s">
        <v>107</v>
      </c>
      <c r="V9" s="30" t="s">
        <v>148</v>
      </c>
      <c r="W9" s="30" t="s">
        <v>366</v>
      </c>
      <c r="X9" s="30" t="s">
        <v>149</v>
      </c>
      <c r="Y9" s="30" t="s">
        <v>416</v>
      </c>
      <c r="Z9" s="30" t="s">
        <v>115</v>
      </c>
      <c r="AA9" s="30" t="s">
        <v>106</v>
      </c>
      <c r="AB9" s="30" t="s">
        <v>423</v>
      </c>
      <c r="AC9" s="30" t="s">
        <v>147</v>
      </c>
      <c r="AD9" s="30" t="s">
        <v>167</v>
      </c>
      <c r="AE9" s="30" t="s">
        <v>112</v>
      </c>
      <c r="AF9" s="30" t="s">
        <v>236</v>
      </c>
      <c r="AG9" s="30" t="s">
        <v>172</v>
      </c>
      <c r="AH9" s="30" t="s">
        <v>144</v>
      </c>
      <c r="AI9" s="30" t="s">
        <v>106</v>
      </c>
      <c r="AJ9" s="30" t="s">
        <v>236</v>
      </c>
    </row>
    <row r="10" spans="1:36" ht="19.95" customHeight="1" x14ac:dyDescent="0.35">
      <c r="A10" s="25" t="s">
        <v>279</v>
      </c>
      <c r="B10" s="26" t="s">
        <v>522</v>
      </c>
      <c r="C10" s="26" t="s">
        <v>523</v>
      </c>
      <c r="D10" s="26" t="s">
        <v>465</v>
      </c>
      <c r="E10" s="26" t="s">
        <v>457</v>
      </c>
      <c r="F10" s="26" t="s">
        <v>28</v>
      </c>
      <c r="G10" s="26" t="s">
        <v>139</v>
      </c>
      <c r="H10" s="26" t="s">
        <v>392</v>
      </c>
      <c r="I10" s="26" t="s">
        <v>198</v>
      </c>
      <c r="J10" s="26" t="s">
        <v>321</v>
      </c>
      <c r="K10" s="26" t="s">
        <v>524</v>
      </c>
      <c r="L10" s="26" t="s">
        <v>410</v>
      </c>
      <c r="M10" s="26" t="s">
        <v>353</v>
      </c>
      <c r="N10" s="26" t="s">
        <v>473</v>
      </c>
      <c r="O10" s="26" t="s">
        <v>370</v>
      </c>
      <c r="P10" s="26" t="s">
        <v>322</v>
      </c>
      <c r="Q10" s="26" t="s">
        <v>483</v>
      </c>
      <c r="R10" s="26" t="s">
        <v>525</v>
      </c>
      <c r="S10" s="26" t="s">
        <v>412</v>
      </c>
      <c r="T10" s="26" t="s">
        <v>181</v>
      </c>
      <c r="U10" s="26" t="s">
        <v>326</v>
      </c>
      <c r="V10" s="26" t="s">
        <v>326</v>
      </c>
      <c r="W10" s="26" t="s">
        <v>134</v>
      </c>
      <c r="X10" s="26" t="s">
        <v>71</v>
      </c>
      <c r="Y10" s="26" t="s">
        <v>180</v>
      </c>
      <c r="Z10" s="26" t="s">
        <v>72</v>
      </c>
      <c r="AA10" s="26" t="s">
        <v>242</v>
      </c>
      <c r="AB10" s="26" t="s">
        <v>95</v>
      </c>
      <c r="AC10" s="26" t="s">
        <v>526</v>
      </c>
      <c r="AD10" s="26" t="s">
        <v>483</v>
      </c>
      <c r="AE10" s="26" t="s">
        <v>95</v>
      </c>
      <c r="AF10" s="26" t="s">
        <v>436</v>
      </c>
      <c r="AG10" s="26" t="s">
        <v>320</v>
      </c>
      <c r="AH10" s="26" t="s">
        <v>289</v>
      </c>
      <c r="AI10" s="26" t="s">
        <v>136</v>
      </c>
      <c r="AJ10" s="26" t="s">
        <v>205</v>
      </c>
    </row>
    <row r="11" spans="1:36" ht="19.95" customHeight="1" x14ac:dyDescent="0.35">
      <c r="A11" s="27" t="s">
        <v>299</v>
      </c>
      <c r="B11" s="30" t="s">
        <v>332</v>
      </c>
      <c r="C11" s="30" t="s">
        <v>262</v>
      </c>
      <c r="D11" s="30" t="s">
        <v>335</v>
      </c>
      <c r="E11" s="30" t="s">
        <v>332</v>
      </c>
      <c r="F11" s="30" t="s">
        <v>429</v>
      </c>
      <c r="G11" s="30" t="s">
        <v>429</v>
      </c>
      <c r="H11" s="30" t="s">
        <v>240</v>
      </c>
      <c r="I11" s="30" t="s">
        <v>337</v>
      </c>
      <c r="J11" s="30" t="s">
        <v>169</v>
      </c>
      <c r="K11" s="30" t="s">
        <v>438</v>
      </c>
      <c r="L11" s="30" t="s">
        <v>440</v>
      </c>
      <c r="M11" s="30" t="s">
        <v>262</v>
      </c>
      <c r="N11" s="30" t="s">
        <v>235</v>
      </c>
      <c r="O11" s="30" t="s">
        <v>336</v>
      </c>
      <c r="P11" s="30" t="s">
        <v>439</v>
      </c>
      <c r="Q11" s="30" t="s">
        <v>336</v>
      </c>
      <c r="R11" s="30" t="s">
        <v>256</v>
      </c>
      <c r="S11" s="30" t="s">
        <v>227</v>
      </c>
      <c r="T11" s="30" t="s">
        <v>224</v>
      </c>
      <c r="U11" s="30" t="s">
        <v>262</v>
      </c>
      <c r="V11" s="30" t="s">
        <v>308</v>
      </c>
      <c r="W11" s="30" t="s">
        <v>146</v>
      </c>
      <c r="X11" s="30" t="s">
        <v>307</v>
      </c>
      <c r="Y11" s="30" t="s">
        <v>245</v>
      </c>
      <c r="Z11" s="30" t="s">
        <v>116</v>
      </c>
      <c r="AA11" s="30" t="s">
        <v>332</v>
      </c>
      <c r="AB11" s="30" t="s">
        <v>150</v>
      </c>
      <c r="AC11" s="30" t="s">
        <v>310</v>
      </c>
      <c r="AD11" s="30" t="s">
        <v>336</v>
      </c>
      <c r="AE11" s="30" t="s">
        <v>479</v>
      </c>
      <c r="AF11" s="30" t="s">
        <v>383</v>
      </c>
      <c r="AG11" s="30" t="s">
        <v>381</v>
      </c>
      <c r="AH11" s="30" t="s">
        <v>309</v>
      </c>
      <c r="AI11" s="30" t="s">
        <v>332</v>
      </c>
      <c r="AJ11" s="30" t="s">
        <v>383</v>
      </c>
    </row>
  </sheetData>
  <sheetProtection algorithmName="SHA-512" hashValue="uZPBhaa5dB3ApHIkYoRZLaE/r4pSP60i664eM3yE+IF2khiHNhCP1teotKLJXqOsxdOu4Nt16i0y/c7EKZupXQ==" saltValue="gJLGte5SSvOBx4owadIV9A=="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AJ11"/>
  <sheetViews>
    <sheetView showGridLines="0" workbookViewId="0"/>
  </sheetViews>
  <sheetFormatPr defaultRowHeight="14.4" x14ac:dyDescent="0.3"/>
  <cols>
    <col min="1" max="1" width="50.77734375" customWidth="1"/>
    <col min="2" max="36" width="20.77734375" customWidth="1"/>
  </cols>
  <sheetData>
    <row r="1" spans="1:36" ht="21" x14ac:dyDescent="0.4">
      <c r="A1" s="8" t="str">
        <f>HYPERLINK("#Contents!A1","Return to Contents")</f>
        <v>Return to Contents</v>
      </c>
    </row>
    <row r="2" spans="1:36" ht="64.8" customHeight="1" x14ac:dyDescent="0.4">
      <c r="B2" s="102" t="s">
        <v>633</v>
      </c>
      <c r="C2" s="102"/>
      <c r="D2" s="102"/>
      <c r="E2" s="102"/>
      <c r="F2" s="102"/>
      <c r="G2" s="9"/>
      <c r="H2" s="9"/>
      <c r="I2" s="9"/>
      <c r="J2" s="9"/>
      <c r="K2" s="9"/>
      <c r="L2" s="9"/>
      <c r="M2" s="9"/>
      <c r="N2" s="10"/>
      <c r="O2" s="10"/>
    </row>
    <row r="3" spans="1:36" ht="103.8" customHeight="1" x14ac:dyDescent="0.4">
      <c r="A3" s="103" t="s">
        <v>656</v>
      </c>
      <c r="B3" s="103"/>
      <c r="C3" s="103"/>
      <c r="D3" s="103"/>
      <c r="E3" s="103"/>
      <c r="F3" s="11"/>
      <c r="G3" s="11"/>
      <c r="H3" s="11"/>
      <c r="I3" s="11"/>
      <c r="J3" s="11"/>
      <c r="K3" s="11"/>
      <c r="L3" s="11"/>
      <c r="M3" s="11"/>
      <c r="N3" s="11"/>
      <c r="O3" s="11"/>
      <c r="P3" s="11"/>
      <c r="Q3" s="11"/>
      <c r="R3" s="11"/>
      <c r="S3" s="11"/>
      <c r="T3" s="11"/>
      <c r="U3" s="11"/>
      <c r="V3" s="11"/>
      <c r="W3" s="11"/>
      <c r="X3" s="11"/>
      <c r="Y3" s="11"/>
      <c r="Z3" s="11"/>
      <c r="AA3" s="11"/>
      <c r="AB3" s="11"/>
      <c r="AC3" s="12"/>
      <c r="AD3" s="12"/>
      <c r="AF3" s="11"/>
    </row>
    <row r="4" spans="1:36" ht="18" customHeight="1" x14ac:dyDescent="0.3">
      <c r="A4" s="13"/>
      <c r="B4" s="14"/>
      <c r="C4" s="100" t="s">
        <v>192</v>
      </c>
      <c r="D4" s="101"/>
      <c r="E4" s="96" t="s">
        <v>618</v>
      </c>
      <c r="F4" s="96"/>
      <c r="G4" s="96"/>
      <c r="H4" s="96"/>
      <c r="I4" s="96"/>
      <c r="J4" s="100" t="s">
        <v>619</v>
      </c>
      <c r="K4" s="96"/>
      <c r="L4" s="101"/>
      <c r="M4" s="96" t="s">
        <v>620</v>
      </c>
      <c r="N4" s="96"/>
      <c r="O4" s="96"/>
      <c r="P4" s="96"/>
      <c r="Q4" s="96"/>
      <c r="R4" s="97" t="s">
        <v>621</v>
      </c>
      <c r="S4" s="98"/>
      <c r="T4" s="98"/>
      <c r="U4" s="98"/>
      <c r="V4" s="98"/>
      <c r="W4" s="98"/>
      <c r="X4" s="98"/>
      <c r="Y4" s="98"/>
      <c r="Z4" s="98"/>
      <c r="AA4" s="98"/>
      <c r="AB4" s="99"/>
      <c r="AC4" s="96" t="s">
        <v>603</v>
      </c>
      <c r="AD4" s="96"/>
      <c r="AE4" s="96"/>
      <c r="AF4" s="96"/>
      <c r="AG4" s="100" t="s">
        <v>622</v>
      </c>
      <c r="AH4" s="96"/>
      <c r="AI4" s="96"/>
      <c r="AJ4" s="101"/>
    </row>
    <row r="5" spans="1:36" ht="100.2" customHeight="1" x14ac:dyDescent="0.3">
      <c r="A5" s="17" t="s">
        <v>632</v>
      </c>
      <c r="B5" s="18" t="s">
        <v>651</v>
      </c>
      <c r="C5" s="20" t="s">
        <v>2</v>
      </c>
      <c r="D5" s="21" t="s">
        <v>3</v>
      </c>
      <c r="E5" s="22" t="s">
        <v>604</v>
      </c>
      <c r="F5" s="22" t="s">
        <v>605</v>
      </c>
      <c r="G5" s="22" t="s">
        <v>606</v>
      </c>
      <c r="H5" s="22" t="s">
        <v>607</v>
      </c>
      <c r="I5" s="22" t="s">
        <v>608</v>
      </c>
      <c r="J5" s="20" t="s">
        <v>609</v>
      </c>
      <c r="K5" s="22" t="s">
        <v>610</v>
      </c>
      <c r="L5" s="21" t="s">
        <v>611</v>
      </c>
      <c r="M5" s="23" t="s">
        <v>625</v>
      </c>
      <c r="N5" s="23" t="s">
        <v>626</v>
      </c>
      <c r="O5" s="23" t="s">
        <v>627</v>
      </c>
      <c r="P5" s="23" t="s">
        <v>628</v>
      </c>
      <c r="Q5" s="23" t="s">
        <v>629</v>
      </c>
      <c r="R5" s="20" t="s">
        <v>4</v>
      </c>
      <c r="S5" s="22" t="s">
        <v>5</v>
      </c>
      <c r="T5" s="22" t="s">
        <v>6</v>
      </c>
      <c r="U5" s="22" t="s">
        <v>7</v>
      </c>
      <c r="V5" s="22" t="s">
        <v>8</v>
      </c>
      <c r="W5" s="22" t="s">
        <v>9</v>
      </c>
      <c r="X5" s="22" t="s">
        <v>10</v>
      </c>
      <c r="Y5" s="22" t="s">
        <v>11</v>
      </c>
      <c r="Z5" s="22" t="s">
        <v>12</v>
      </c>
      <c r="AA5" s="22" t="s">
        <v>612</v>
      </c>
      <c r="AB5" s="21" t="s">
        <v>613</v>
      </c>
      <c r="AC5" s="22" t="s">
        <v>614</v>
      </c>
      <c r="AD5" s="22" t="s">
        <v>630</v>
      </c>
      <c r="AE5" s="22" t="s">
        <v>615</v>
      </c>
      <c r="AF5" s="22" t="s">
        <v>616</v>
      </c>
      <c r="AG5" s="20" t="s">
        <v>13</v>
      </c>
      <c r="AH5" s="24" t="s">
        <v>14</v>
      </c>
      <c r="AI5" s="22" t="s">
        <v>631</v>
      </c>
      <c r="AJ5" s="21" t="s">
        <v>15</v>
      </c>
    </row>
    <row r="6" spans="1:36" ht="19.95" customHeight="1" x14ac:dyDescent="0.35">
      <c r="A6" s="25" t="s">
        <v>16</v>
      </c>
      <c r="B6" s="26" t="s">
        <v>17</v>
      </c>
      <c r="C6" s="26" t="s">
        <v>18</v>
      </c>
      <c r="D6" s="26" t="s">
        <v>19</v>
      </c>
      <c r="E6" s="26" t="s">
        <v>20</v>
      </c>
      <c r="F6" s="26" t="s">
        <v>21</v>
      </c>
      <c r="G6" s="26" t="s">
        <v>22</v>
      </c>
      <c r="H6" s="26" t="s">
        <v>23</v>
      </c>
      <c r="I6" s="26" t="s">
        <v>24</v>
      </c>
      <c r="J6" s="26" t="s">
        <v>25</v>
      </c>
      <c r="K6" s="26" t="s">
        <v>26</v>
      </c>
      <c r="L6" s="26" t="s">
        <v>27</v>
      </c>
      <c r="M6" s="26" t="s">
        <v>28</v>
      </c>
      <c r="N6" s="26" t="s">
        <v>29</v>
      </c>
      <c r="O6" s="26" t="s">
        <v>30</v>
      </c>
      <c r="P6" s="26" t="s">
        <v>31</v>
      </c>
      <c r="Q6" s="26" t="s">
        <v>32</v>
      </c>
      <c r="R6" s="26" t="s">
        <v>33</v>
      </c>
      <c r="S6" s="26" t="s">
        <v>34</v>
      </c>
      <c r="T6" s="26" t="s">
        <v>35</v>
      </c>
      <c r="U6" s="26" t="s">
        <v>36</v>
      </c>
      <c r="V6" s="26" t="s">
        <v>34</v>
      </c>
      <c r="W6" s="26" t="s">
        <v>37</v>
      </c>
      <c r="X6" s="26" t="s">
        <v>38</v>
      </c>
      <c r="Y6" s="26" t="s">
        <v>39</v>
      </c>
      <c r="Z6" s="26" t="s">
        <v>40</v>
      </c>
      <c r="AA6" s="26" t="s">
        <v>41</v>
      </c>
      <c r="AB6" s="26" t="s">
        <v>42</v>
      </c>
      <c r="AC6" s="26" t="s">
        <v>43</v>
      </c>
      <c r="AD6" s="26" t="s">
        <v>45</v>
      </c>
      <c r="AE6" s="26" t="s">
        <v>46</v>
      </c>
      <c r="AF6" s="26" t="s">
        <v>47</v>
      </c>
      <c r="AG6" s="26" t="s">
        <v>48</v>
      </c>
      <c r="AH6" s="26" t="s">
        <v>49</v>
      </c>
      <c r="AI6" s="26" t="s">
        <v>50</v>
      </c>
      <c r="AJ6" s="26" t="s">
        <v>51</v>
      </c>
    </row>
    <row r="7" spans="1:36" ht="19.95" customHeight="1" x14ac:dyDescent="0.35">
      <c r="A7" s="27" t="s">
        <v>52</v>
      </c>
      <c r="B7" s="30" t="s">
        <v>17</v>
      </c>
      <c r="C7" s="30" t="s">
        <v>53</v>
      </c>
      <c r="D7" s="30" t="s">
        <v>54</v>
      </c>
      <c r="E7" s="30" t="s">
        <v>55</v>
      </c>
      <c r="F7" s="30" t="s">
        <v>348</v>
      </c>
      <c r="G7" s="30" t="s">
        <v>232</v>
      </c>
      <c r="H7" s="30" t="s">
        <v>277</v>
      </c>
      <c r="I7" s="30" t="s">
        <v>56</v>
      </c>
      <c r="J7" s="30" t="s">
        <v>200</v>
      </c>
      <c r="K7" s="30" t="s">
        <v>59</v>
      </c>
      <c r="L7" s="30" t="s">
        <v>60</v>
      </c>
      <c r="M7" s="30" t="s">
        <v>61</v>
      </c>
      <c r="N7" s="30" t="s">
        <v>62</v>
      </c>
      <c r="O7" s="30" t="s">
        <v>63</v>
      </c>
      <c r="P7" s="30" t="s">
        <v>66</v>
      </c>
      <c r="Q7" s="30" t="s">
        <v>65</v>
      </c>
      <c r="R7" s="30" t="s">
        <v>66</v>
      </c>
      <c r="S7" s="30" t="s">
        <v>67</v>
      </c>
      <c r="T7" s="30" t="s">
        <v>385</v>
      </c>
      <c r="U7" s="30" t="s">
        <v>68</v>
      </c>
      <c r="V7" s="30" t="s">
        <v>216</v>
      </c>
      <c r="W7" s="30" t="s">
        <v>70</v>
      </c>
      <c r="X7" s="30" t="s">
        <v>71</v>
      </c>
      <c r="Y7" s="30" t="s">
        <v>40</v>
      </c>
      <c r="Z7" s="30" t="s">
        <v>72</v>
      </c>
      <c r="AA7" s="30" t="s">
        <v>94</v>
      </c>
      <c r="AB7" s="30" t="s">
        <v>73</v>
      </c>
      <c r="AC7" s="30" t="s">
        <v>209</v>
      </c>
      <c r="AD7" s="30" t="s">
        <v>65</v>
      </c>
      <c r="AE7" s="30" t="s">
        <v>210</v>
      </c>
      <c r="AF7" s="30" t="s">
        <v>211</v>
      </c>
      <c r="AG7" s="30" t="s">
        <v>79</v>
      </c>
      <c r="AH7" s="30" t="s">
        <v>206</v>
      </c>
      <c r="AI7" s="30" t="s">
        <v>160</v>
      </c>
      <c r="AJ7" s="30" t="s">
        <v>25</v>
      </c>
    </row>
    <row r="8" spans="1:36" ht="19.95" customHeight="1" x14ac:dyDescent="0.35">
      <c r="A8" s="25" t="s">
        <v>312</v>
      </c>
      <c r="B8" s="26" t="s">
        <v>458</v>
      </c>
      <c r="C8" s="26" t="s">
        <v>443</v>
      </c>
      <c r="D8" s="26" t="s">
        <v>342</v>
      </c>
      <c r="E8" s="26" t="s">
        <v>246</v>
      </c>
      <c r="F8" s="26" t="s">
        <v>42</v>
      </c>
      <c r="G8" s="26" t="s">
        <v>178</v>
      </c>
      <c r="H8" s="26" t="s">
        <v>88</v>
      </c>
      <c r="I8" s="26" t="s">
        <v>369</v>
      </c>
      <c r="J8" s="26" t="s">
        <v>491</v>
      </c>
      <c r="K8" s="26" t="s">
        <v>181</v>
      </c>
      <c r="L8" s="26" t="s">
        <v>451</v>
      </c>
      <c r="M8" s="26" t="s">
        <v>230</v>
      </c>
      <c r="N8" s="26" t="s">
        <v>156</v>
      </c>
      <c r="O8" s="26" t="s">
        <v>46</v>
      </c>
      <c r="P8" s="26" t="s">
        <v>104</v>
      </c>
      <c r="Q8" s="26" t="s">
        <v>210</v>
      </c>
      <c r="R8" s="26" t="s">
        <v>86</v>
      </c>
      <c r="S8" s="26" t="s">
        <v>157</v>
      </c>
      <c r="T8" s="26" t="s">
        <v>81</v>
      </c>
      <c r="U8" s="26" t="s">
        <v>163</v>
      </c>
      <c r="V8" s="26" t="s">
        <v>258</v>
      </c>
      <c r="W8" s="26" t="s">
        <v>39</v>
      </c>
      <c r="X8" s="26" t="s">
        <v>75</v>
      </c>
      <c r="Y8" s="26" t="s">
        <v>100</v>
      </c>
      <c r="Z8" s="26" t="s">
        <v>100</v>
      </c>
      <c r="AA8" s="26" t="s">
        <v>160</v>
      </c>
      <c r="AB8" s="26" t="s">
        <v>98</v>
      </c>
      <c r="AC8" s="26" t="s">
        <v>185</v>
      </c>
      <c r="AD8" s="26" t="s">
        <v>71</v>
      </c>
      <c r="AE8" s="26" t="s">
        <v>180</v>
      </c>
      <c r="AF8" s="26" t="s">
        <v>231</v>
      </c>
      <c r="AG8" s="26" t="s">
        <v>369</v>
      </c>
      <c r="AH8" s="26" t="s">
        <v>133</v>
      </c>
      <c r="AI8" s="26" t="s">
        <v>98</v>
      </c>
      <c r="AJ8" s="26" t="s">
        <v>445</v>
      </c>
    </row>
    <row r="9" spans="1:36" ht="19.95" customHeight="1" x14ac:dyDescent="0.35">
      <c r="A9" s="27" t="s">
        <v>314</v>
      </c>
      <c r="B9" s="30" t="s">
        <v>142</v>
      </c>
      <c r="C9" s="30" t="s">
        <v>106</v>
      </c>
      <c r="D9" s="30" t="s">
        <v>109</v>
      </c>
      <c r="E9" s="30" t="s">
        <v>118</v>
      </c>
      <c r="F9" s="30" t="s">
        <v>123</v>
      </c>
      <c r="G9" s="30" t="s">
        <v>117</v>
      </c>
      <c r="H9" s="30" t="s">
        <v>113</v>
      </c>
      <c r="I9" s="30" t="s">
        <v>108</v>
      </c>
      <c r="J9" s="30" t="s">
        <v>124</v>
      </c>
      <c r="K9" s="30" t="s">
        <v>117</v>
      </c>
      <c r="L9" s="30" t="s">
        <v>113</v>
      </c>
      <c r="M9" s="30" t="s">
        <v>168</v>
      </c>
      <c r="N9" s="30" t="s">
        <v>183</v>
      </c>
      <c r="O9" s="30" t="s">
        <v>183</v>
      </c>
      <c r="P9" s="30" t="s">
        <v>107</v>
      </c>
      <c r="Q9" s="30" t="s">
        <v>171</v>
      </c>
      <c r="R9" s="30" t="s">
        <v>110</v>
      </c>
      <c r="S9" s="30" t="s">
        <v>125</v>
      </c>
      <c r="T9" s="30" t="s">
        <v>118</v>
      </c>
      <c r="U9" s="30" t="s">
        <v>371</v>
      </c>
      <c r="V9" s="30" t="s">
        <v>121</v>
      </c>
      <c r="W9" s="30" t="s">
        <v>106</v>
      </c>
      <c r="X9" s="30" t="s">
        <v>148</v>
      </c>
      <c r="Y9" s="30" t="s">
        <v>113</v>
      </c>
      <c r="Z9" s="30" t="s">
        <v>222</v>
      </c>
      <c r="AA9" s="30" t="s">
        <v>223</v>
      </c>
      <c r="AB9" s="30" t="s">
        <v>144</v>
      </c>
      <c r="AC9" s="30" t="s">
        <v>168</v>
      </c>
      <c r="AD9" s="30" t="s">
        <v>122</v>
      </c>
      <c r="AE9" s="30" t="s">
        <v>371</v>
      </c>
      <c r="AF9" s="30" t="s">
        <v>371</v>
      </c>
      <c r="AG9" s="30" t="s">
        <v>124</v>
      </c>
      <c r="AH9" s="30" t="s">
        <v>106</v>
      </c>
      <c r="AI9" s="30" t="s">
        <v>222</v>
      </c>
      <c r="AJ9" s="30" t="s">
        <v>119</v>
      </c>
    </row>
    <row r="10" spans="1:36" ht="19.95" customHeight="1" x14ac:dyDescent="0.35">
      <c r="A10" s="25" t="s">
        <v>279</v>
      </c>
      <c r="B10" s="26" t="s">
        <v>515</v>
      </c>
      <c r="C10" s="26" t="s">
        <v>516</v>
      </c>
      <c r="D10" s="26" t="s">
        <v>517</v>
      </c>
      <c r="E10" s="26" t="s">
        <v>349</v>
      </c>
      <c r="F10" s="26" t="s">
        <v>435</v>
      </c>
      <c r="G10" s="26" t="s">
        <v>518</v>
      </c>
      <c r="H10" s="26" t="s">
        <v>391</v>
      </c>
      <c r="I10" s="26" t="s">
        <v>483</v>
      </c>
      <c r="J10" s="26" t="s">
        <v>462</v>
      </c>
      <c r="K10" s="26" t="s">
        <v>419</v>
      </c>
      <c r="L10" s="26" t="s">
        <v>519</v>
      </c>
      <c r="M10" s="26" t="s">
        <v>474</v>
      </c>
      <c r="N10" s="26" t="s">
        <v>394</v>
      </c>
      <c r="O10" s="26" t="s">
        <v>395</v>
      </c>
      <c r="P10" s="26" t="s">
        <v>457</v>
      </c>
      <c r="Q10" s="26" t="s">
        <v>354</v>
      </c>
      <c r="R10" s="26" t="s">
        <v>196</v>
      </c>
      <c r="S10" s="26" t="s">
        <v>231</v>
      </c>
      <c r="T10" s="26" t="s">
        <v>229</v>
      </c>
      <c r="U10" s="26" t="s">
        <v>173</v>
      </c>
      <c r="V10" s="26" t="s">
        <v>165</v>
      </c>
      <c r="W10" s="26" t="s">
        <v>138</v>
      </c>
      <c r="X10" s="26" t="s">
        <v>71</v>
      </c>
      <c r="Y10" s="26" t="s">
        <v>179</v>
      </c>
      <c r="Z10" s="26" t="s">
        <v>258</v>
      </c>
      <c r="AA10" s="26" t="s">
        <v>159</v>
      </c>
      <c r="AB10" s="26" t="s">
        <v>188</v>
      </c>
      <c r="AC10" s="26" t="s">
        <v>520</v>
      </c>
      <c r="AD10" s="26" t="s">
        <v>28</v>
      </c>
      <c r="AE10" s="26" t="s">
        <v>189</v>
      </c>
      <c r="AF10" s="26" t="s">
        <v>521</v>
      </c>
      <c r="AG10" s="26" t="s">
        <v>497</v>
      </c>
      <c r="AH10" s="26" t="s">
        <v>294</v>
      </c>
      <c r="AI10" s="26" t="s">
        <v>180</v>
      </c>
      <c r="AJ10" s="26" t="s">
        <v>31</v>
      </c>
    </row>
    <row r="11" spans="1:36" ht="19.95" customHeight="1" x14ac:dyDescent="0.35">
      <c r="A11" s="27" t="s">
        <v>299</v>
      </c>
      <c r="B11" s="30" t="s">
        <v>440</v>
      </c>
      <c r="C11" s="30" t="s">
        <v>332</v>
      </c>
      <c r="D11" s="30" t="s">
        <v>169</v>
      </c>
      <c r="E11" s="30" t="s">
        <v>306</v>
      </c>
      <c r="F11" s="30" t="s">
        <v>439</v>
      </c>
      <c r="G11" s="30" t="s">
        <v>382</v>
      </c>
      <c r="H11" s="30" t="s">
        <v>429</v>
      </c>
      <c r="I11" s="30" t="s">
        <v>441</v>
      </c>
      <c r="J11" s="30" t="s">
        <v>334</v>
      </c>
      <c r="K11" s="30" t="s">
        <v>382</v>
      </c>
      <c r="L11" s="30" t="s">
        <v>429</v>
      </c>
      <c r="M11" s="30" t="s">
        <v>224</v>
      </c>
      <c r="N11" s="30" t="s">
        <v>438</v>
      </c>
      <c r="O11" s="30" t="s">
        <v>438</v>
      </c>
      <c r="P11" s="30" t="s">
        <v>262</v>
      </c>
      <c r="Q11" s="30" t="s">
        <v>333</v>
      </c>
      <c r="R11" s="30" t="s">
        <v>331</v>
      </c>
      <c r="S11" s="30" t="s">
        <v>235</v>
      </c>
      <c r="T11" s="30" t="s">
        <v>306</v>
      </c>
      <c r="U11" s="30" t="s">
        <v>367</v>
      </c>
      <c r="V11" s="30" t="s">
        <v>303</v>
      </c>
      <c r="W11" s="30" t="s">
        <v>332</v>
      </c>
      <c r="X11" s="30" t="s">
        <v>308</v>
      </c>
      <c r="Y11" s="30" t="s">
        <v>429</v>
      </c>
      <c r="Z11" s="30" t="s">
        <v>406</v>
      </c>
      <c r="AA11" s="30" t="s">
        <v>404</v>
      </c>
      <c r="AB11" s="30" t="s">
        <v>309</v>
      </c>
      <c r="AC11" s="30" t="s">
        <v>224</v>
      </c>
      <c r="AD11" s="30" t="s">
        <v>256</v>
      </c>
      <c r="AE11" s="30" t="s">
        <v>367</v>
      </c>
      <c r="AF11" s="30" t="s">
        <v>367</v>
      </c>
      <c r="AG11" s="30" t="s">
        <v>334</v>
      </c>
      <c r="AH11" s="30" t="s">
        <v>332</v>
      </c>
      <c r="AI11" s="30" t="s">
        <v>406</v>
      </c>
      <c r="AJ11" s="30" t="s">
        <v>335</v>
      </c>
    </row>
  </sheetData>
  <sheetProtection algorithmName="SHA-512" hashValue="HNaqDSPpQnn9+e6qh/hB9OaFdn0NU0L21GafQZgzb/sa7cenqfYKoTOWpLhEwk3Z/53gxJSM0XHjg+iiZaL18Q==" saltValue="4Y/sBCs6LWq/ip83X7quRw==" spinCount="100000" sheet="1" objects="1" scenarios="1"/>
  <mergeCells count="9">
    <mergeCell ref="M4:Q4"/>
    <mergeCell ref="R4:AB4"/>
    <mergeCell ref="AC4:AF4"/>
    <mergeCell ref="AG4:AJ4"/>
    <mergeCell ref="B2:F2"/>
    <mergeCell ref="A3:E3"/>
    <mergeCell ref="C4:D4"/>
    <mergeCell ref="E4:I4"/>
    <mergeCell ref="J4:L4"/>
  </mergeCells>
  <pageMargins left="0.7" right="0.7" top="0.75" bottom="0.75" header="0.3" footer="0.3"/>
  <pageSetup paperSize="9" fitToHeight="0" orientation="landscape" horizontalDpi="300" verticalDpi="300"/>
  <headerFooter scaleWithDoc="0" alignWithMargins="0">
    <oddHeader>&amp;LPoll&amp;C&amp;R</oddHeader>
    <oddFooter>&amp;LIreland Thinks&amp;C&amp;R&amp;P /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FRONTPAGEINTRODUCTION</vt:lpstr>
      <vt:lpstr>Contents</vt:lpstr>
      <vt:lpstr>MAINPollQuestion1</vt:lpstr>
      <vt:lpstr>Q2.1</vt:lpstr>
      <vt:lpstr>Q2.2</vt:lpstr>
      <vt:lpstr>Q2.3</vt:lpstr>
      <vt:lpstr>Q2.4</vt:lpstr>
      <vt:lpstr>Q2.5</vt:lpstr>
      <vt:lpstr>Q2.6</vt:lpstr>
      <vt:lpstr>Q2.7</vt:lpstr>
      <vt:lpstr>Q2.8</vt:lpstr>
      <vt:lpstr>Q2.9</vt:lpstr>
      <vt:lpstr>Q2.10</vt:lpstr>
      <vt:lpstr>Q2.11</vt:lpstr>
      <vt:lpstr>Q2.12</vt:lpstr>
      <vt:lpstr>Q2.13</vt:lpstr>
      <vt:lpstr>Q2.14</vt:lpstr>
      <vt:lpstr>Q2.15</vt:lpstr>
      <vt:lpstr>Q2.16</vt:lpstr>
      <vt:lpstr>Q2.17</vt:lpstr>
      <vt:lpstr>Q2.18</vt:lpstr>
      <vt:lpstr>Q3.1</vt:lpstr>
      <vt:lpstr>Q3.2</vt:lpstr>
      <vt:lpstr>Q3.3</vt:lpstr>
      <vt:lpstr>Q3.4</vt:lpstr>
      <vt:lpstr>Q3.5</vt:lpstr>
      <vt:lpstr>Q3.6</vt:lpstr>
      <vt:lpstr>Q3.7</vt:lpstr>
      <vt:lpstr>Q3.8</vt:lpstr>
      <vt:lpstr>Q3.9</vt:lpstr>
      <vt:lpstr>Q3.10</vt:lpstr>
      <vt:lpstr>Q4</vt:lpstr>
      <vt:lpstr>Q5</vt:lpstr>
      <vt:lpstr>Q6</vt:lpstr>
      <vt:lpstr>Q7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kevin.cunningham</dc:creator>
  <cp:lastModifiedBy>Bill White</cp:lastModifiedBy>
  <dcterms:created xsi:type="dcterms:W3CDTF">2025-05-22T10:24:42Z</dcterms:created>
  <dcterms:modified xsi:type="dcterms:W3CDTF">2025-05-30T11:26:21Z</dcterms:modified>
</cp:coreProperties>
</file>